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hidePivotFieldList="1" defaultThemeVersion="202300"/>
  <xr:revisionPtr revIDLastSave="2" documentId="13_ncr:9_{90236673-FB9B-4C84-8916-69088612A5A4}" xr6:coauthVersionLast="47" xr6:coauthVersionMax="47" xr10:uidLastSave="{3F1C9941-FC6D-4C52-89E1-A556ADAD3809}"/>
  <bookViews>
    <workbookView xWindow="-110" yWindow="-110" windowWidth="19420" windowHeight="10420" xr2:uid="{C5FEC94B-D94F-440F-87EB-9DEE670E24FA}"/>
  </bookViews>
  <sheets>
    <sheet name="Summary" sheetId="6" r:id="rId1"/>
    <sheet name="Summary by Strategy Area" sheetId="5" r:id="rId2"/>
    <sheet name="Summary by Ward" sheetId="3" r:id="rId3"/>
    <sheet name="Full data - citywide elements" sheetId="2" r:id="rId4"/>
    <sheet name="Full data - site list" sheetId="1" r:id="rId5"/>
  </sheets>
  <calcPr calcId="191029"/>
  <pivotCaches>
    <pivotCache cacheId="0" r:id="rId6"/>
    <pivotCache cacheId="1" r:id="rId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2" i="5" l="1"/>
  <c r="B41" i="5"/>
  <c r="B40" i="5"/>
  <c r="B39" i="5"/>
  <c r="F41" i="5"/>
  <c r="F39" i="5"/>
  <c r="D41" i="5"/>
  <c r="D39" i="5"/>
  <c r="C41" i="5"/>
  <c r="C39" i="5"/>
  <c r="F42" i="5"/>
  <c r="F40" i="5"/>
  <c r="E39" i="5"/>
  <c r="E42" i="5"/>
  <c r="E40" i="5"/>
  <c r="D42" i="5"/>
  <c r="D40" i="5"/>
  <c r="C42" i="5"/>
  <c r="C40" i="5"/>
  <c r="E41" i="5"/>
  <c r="H41" i="5" l="1"/>
  <c r="H39" i="5"/>
  <c r="H40" i="5"/>
  <c r="G41" i="5"/>
  <c r="H42" i="5"/>
  <c r="H43" i="5" s="1"/>
  <c r="G39" i="5"/>
  <c r="G40" i="5"/>
  <c r="G43" i="5" s="1"/>
  <c r="G42" i="5"/>
  <c r="B43" i="5"/>
  <c r="C43" i="5"/>
  <c r="D43" i="5"/>
  <c r="E43" i="5"/>
  <c r="F43" i="5"/>
</calcChain>
</file>

<file path=xl/sharedStrings.xml><?xml version="1.0" encoding="utf-8"?>
<sst xmlns="http://schemas.openxmlformats.org/spreadsheetml/2006/main" count="4823" uniqueCount="1583">
  <si>
    <t>Name</t>
  </si>
  <si>
    <t>Ward</t>
  </si>
  <si>
    <t>AreaHa</t>
  </si>
  <si>
    <t>BSA0103</t>
  </si>
  <si>
    <t>Land to the west and south-west of Deering Close, Lawrence Weston</t>
  </si>
  <si>
    <t>AllocExisting</t>
  </si>
  <si>
    <t>Unconsented capacity averaged over years 6-16</t>
  </si>
  <si>
    <t>North Bristol</t>
  </si>
  <si>
    <t>Avonmouth &amp; Lawrence Weston</t>
  </si>
  <si>
    <t>BSA0111</t>
  </si>
  <si>
    <t>Land off Ermine Way, Shirehampton</t>
  </si>
  <si>
    <t>21/05499/F</t>
  </si>
  <si>
    <t>Parkhill Service Station 19 Park Hill Bristol BS11 0UH</t>
  </si>
  <si>
    <t>Permission</t>
  </si>
  <si>
    <t>Permissions assumed yrs1-5 unless outline only</t>
  </si>
  <si>
    <t>16/03879/F</t>
  </si>
  <si>
    <t>Land r/o Twyford House  High Street Shirehampton Bristol BS11 0DE</t>
  </si>
  <si>
    <t>17/05088/F</t>
  </si>
  <si>
    <t>10 High Street Shirehampton Bristol BS11 0DP</t>
  </si>
  <si>
    <t>20/05376/F</t>
  </si>
  <si>
    <t>64 Station Road Shirehampton Bristol BS11 9TY</t>
  </si>
  <si>
    <t>21/05363/M</t>
  </si>
  <si>
    <t>464 Portway Bristol BS11 9TZ</t>
  </si>
  <si>
    <t>21/04518/F</t>
  </si>
  <si>
    <t>10 Chapel Lane Lawrence Weston Bristol BS11 0TQ</t>
  </si>
  <si>
    <t>21/05312/F</t>
  </si>
  <si>
    <t>1 Alveston Walk Bristol BS9 2NJ</t>
  </si>
  <si>
    <t>20/03881/F</t>
  </si>
  <si>
    <t>Land To The Rear 2 Awdelett Close Bristol BS11 0RQ</t>
  </si>
  <si>
    <t>07/02235/F</t>
  </si>
  <si>
    <t>Former Avonmouth Bus Depot Avonmouth Road Bristol BS11 9LP</t>
  </si>
  <si>
    <t>18/01064/F</t>
  </si>
  <si>
    <t>Land To Rear 49 - 95 Kings Weston Avenue Bristol</t>
  </si>
  <si>
    <t>17/05700/F</t>
  </si>
  <si>
    <t>Kings Weston Reservoir Tufton Avenue Bristol</t>
  </si>
  <si>
    <t>18/02166/F</t>
  </si>
  <si>
    <t>Open Space Henacre Road Bristol</t>
  </si>
  <si>
    <t>20/02162/FB</t>
  </si>
  <si>
    <t>Land Adjacent To 14 Commonfield Road Bristol BS11 0RF</t>
  </si>
  <si>
    <t>20/02163/FB</t>
  </si>
  <si>
    <t>Land Adjacent To 16 Oakhanger Drive Bristol BS11 0RJ</t>
  </si>
  <si>
    <t>20/02196/FB</t>
  </si>
  <si>
    <t>Land Between 21 &amp; 39 Capel Road Bristol BS11 0RD</t>
  </si>
  <si>
    <t>20/02197/FB</t>
  </si>
  <si>
    <t>Land Adjacent To 41 Capel Road Bristol BS11 0RD</t>
  </si>
  <si>
    <t>18/04599/F</t>
  </si>
  <si>
    <t>Long Cross Inn , Holly House And Rockwell Elderly Mentally Infirm Peoples Home Corbet Close Bristol BS11 0TA</t>
  </si>
  <si>
    <t>20/06176/F</t>
  </si>
  <si>
    <t>The Harbour Centre  100 Gloucester Road Avonmouth Bristol BS11 9AQ</t>
  </si>
  <si>
    <t>20/02189/FB</t>
  </si>
  <si>
    <t>Land Between 20 To 34 Capel Road Bristol BS11 0RE</t>
  </si>
  <si>
    <t>19/03660/F</t>
  </si>
  <si>
    <t>Land At Astry Close Bristol BS11 0RB</t>
  </si>
  <si>
    <t>19/05954/P</t>
  </si>
  <si>
    <t>Allways Quarry Lane Bristol BS11 0QJ</t>
  </si>
  <si>
    <t>Outline only</t>
  </si>
  <si>
    <t>21/05484/F</t>
  </si>
  <si>
    <t>32 Westbury Lane Bristol BS9 2PP</t>
  </si>
  <si>
    <t>22/02588/F</t>
  </si>
  <si>
    <t>10 Ermine Way Bristol BS11 9PE</t>
  </si>
  <si>
    <t>22/02459/F</t>
  </si>
  <si>
    <t>Land At Rear Of 2 Woodwell Cottages Woodwell Road Bristol BS11 9UP</t>
  </si>
  <si>
    <t>19/05047/F</t>
  </si>
  <si>
    <t>6 Dingle Road Bristol BS9 2LW</t>
  </si>
  <si>
    <t>20/05705/F</t>
  </si>
  <si>
    <t>98B Long Cross Bristol BS11 0LP</t>
  </si>
  <si>
    <t>BDA3201</t>
  </si>
  <si>
    <t>Land at Sanctuary Gardens, Sneyd Park</t>
  </si>
  <si>
    <t>AllocProposed</t>
  </si>
  <si>
    <t>Stoke Bishop</t>
  </si>
  <si>
    <t>20/00992/F</t>
  </si>
  <si>
    <t>Land To Rear Of 26 &amp; 28 Old Sneed Park Bristol BS9 1RF</t>
  </si>
  <si>
    <t>09/03372/P</t>
  </si>
  <si>
    <t>Land at 69 Coombe Lane Bristol BS9 2AZ</t>
  </si>
  <si>
    <t>Reserved matters 12/04824/M</t>
  </si>
  <si>
    <t>18/02249/F</t>
  </si>
  <si>
    <t>land adj. 95 Coombe Lane Bristol BS9 2AR</t>
  </si>
  <si>
    <t>17/05145/F</t>
  </si>
  <si>
    <t>Woodlands Church Road Sneyd Park Bristol BS9 1JT</t>
  </si>
  <si>
    <t>21/02931/F</t>
  </si>
  <si>
    <t>6 Rockleaze Bristol BS9 1NE</t>
  </si>
  <si>
    <t>21/05970/F</t>
  </si>
  <si>
    <t>38 Church Road Sneyd Park Bristol BS9 1QT</t>
  </si>
  <si>
    <t>22/01426/F</t>
  </si>
  <si>
    <t>6 Stoke Cottages Stoke Hill Bristol BS9 1EY</t>
  </si>
  <si>
    <t>22/04805/COU</t>
  </si>
  <si>
    <t>3 Druid Hill Bristol BS9 1EW</t>
  </si>
  <si>
    <t>23/00833/F</t>
  </si>
  <si>
    <t>17 Haytor Park Bristol BS9 2LR</t>
  </si>
  <si>
    <t>23/00793/F</t>
  </si>
  <si>
    <t>8 Stoke Park Road Bristol BS9 1LF</t>
  </si>
  <si>
    <t>22/00607/F</t>
  </si>
  <si>
    <t>36 Downleaze Bristol BS9 1LY</t>
  </si>
  <si>
    <t>24/70037/DM</t>
  </si>
  <si>
    <t>31A Shirehampton Road Stoke Bishop Bristol BS9 1BL</t>
  </si>
  <si>
    <t>BDA1702</t>
  </si>
  <si>
    <t>14 Wyck Beck Road, Brentry</t>
  </si>
  <si>
    <t>Henbury &amp; Brentry</t>
  </si>
  <si>
    <t>18/00211/F</t>
  </si>
  <si>
    <t>274 Passage Road Henbury Bristol BS10 7HZ</t>
  </si>
  <si>
    <t>19/03664/F</t>
  </si>
  <si>
    <t>19 Knole Lane Bristol BS10 6SD</t>
  </si>
  <si>
    <t>21/05742/F</t>
  </si>
  <si>
    <t>7 Keinton Walk Bristol BS10 7EE</t>
  </si>
  <si>
    <t>21/05913/F</t>
  </si>
  <si>
    <t>18 Blaisdon Close Bristol BS10 7BW</t>
  </si>
  <si>
    <t>20/02137/FB</t>
  </si>
  <si>
    <t>Brentry House Knole Lane Bristol BS10 6GH</t>
  </si>
  <si>
    <t>21/01870/FB</t>
  </si>
  <si>
    <t>New Kingsland United Reformed Church  Passage Road Henbury Bristol BS10 7HZ</t>
  </si>
  <si>
    <t>22/04681/F</t>
  </si>
  <si>
    <t>The Dower House Station Road Henbury Bristol BS10 7QJ</t>
  </si>
  <si>
    <t>22/05513/F</t>
  </si>
  <si>
    <t>21 Marissal Road Bristol BS10 7NH</t>
  </si>
  <si>
    <t>23/00694/F</t>
  </si>
  <si>
    <t>72 Tormarton Crescent Bristol BS10 7LW</t>
  </si>
  <si>
    <t>23/01322/F</t>
  </si>
  <si>
    <t>65 Marmion Crescent Bristol BS10 7PG</t>
  </si>
  <si>
    <t>22/00614/F</t>
  </si>
  <si>
    <t>Henbury Social Club Ltd Tormarton Crescent Bristol BS10 7LN</t>
  </si>
  <si>
    <t>BSA1305</t>
  </si>
  <si>
    <t>Land to the north-west of Vale Lane, Bedminster Down</t>
  </si>
  <si>
    <t>South Bristol</t>
  </si>
  <si>
    <t>Bishopsworth</t>
  </si>
  <si>
    <t>20/01096/F</t>
  </si>
  <si>
    <t>Garage Rear Off 28 Bishopsworth Road Bristol</t>
  </si>
  <si>
    <t>21/06622/F</t>
  </si>
  <si>
    <t>151 &amp; 153 Bishopsworth Road Bristol BS13 7LG</t>
  </si>
  <si>
    <t>20/04954/F</t>
  </si>
  <si>
    <t>227 Headley Lane Bristol BS13 7QB</t>
  </si>
  <si>
    <t>05/03988/F</t>
  </si>
  <si>
    <t>Former Imperial Tobacco Office Building Hengrove Way Bristol BS14 0HR</t>
  </si>
  <si>
    <t>21/01911/F</t>
  </si>
  <si>
    <t>Garages Oldmead Walk Bristol BS13 7BL</t>
  </si>
  <si>
    <t>21/03797/F</t>
  </si>
  <si>
    <t>Land Between Hengrove Way And Wills Way Imperial Park Wills Way Bristol BS13 7TJ</t>
  </si>
  <si>
    <t>21/06808/F</t>
  </si>
  <si>
    <t>38 Headley Lane Bristol BS13 7QN</t>
  </si>
  <si>
    <t>23/03950/P</t>
  </si>
  <si>
    <t>30 Lulsgate Road Bristol BS13 7AJ</t>
  </si>
  <si>
    <t>22/02741/F</t>
  </si>
  <si>
    <t>4 Winford Grove Bristol BS13 7DY</t>
  </si>
  <si>
    <t>22/03741/F</t>
  </si>
  <si>
    <t>29 Little Headley Close Bristol BS13 7PJ</t>
  </si>
  <si>
    <t>22/05614/F</t>
  </si>
  <si>
    <t>135 Headley Lane Bristol BS13 7PE</t>
  </si>
  <si>
    <t>23/02303/F</t>
  </si>
  <si>
    <t>Kings Head 91 Bridgwater Road Bristol BS13 8AE</t>
  </si>
  <si>
    <t>14/02591/F</t>
  </si>
  <si>
    <t>45 Vicarage Road Bedminster Down Bristol BS13 8ER</t>
  </si>
  <si>
    <t>21/00819/F</t>
  </si>
  <si>
    <t>7 Lewis Road Bristol BS13 7JD</t>
  </si>
  <si>
    <t>21/01268/F</t>
  </si>
  <si>
    <t>Plot 2 Imperial Park Wills Way Bristol BS13 7TJ</t>
  </si>
  <si>
    <t>23/03892/F</t>
  </si>
  <si>
    <t>46 Langford Road Bristol BS13 7AR</t>
  </si>
  <si>
    <t>22/70098/DM</t>
  </si>
  <si>
    <t>139 Highridge Green Bristol BS13 8AB</t>
  </si>
  <si>
    <t>BDA1601</t>
  </si>
  <si>
    <t>Land to the rear of 96 Church Road/ Orchard Drive, Bishopsworth</t>
  </si>
  <si>
    <t>Hartcliffe &amp; Withywood</t>
  </si>
  <si>
    <t>12/04826/F</t>
  </si>
  <si>
    <t>25-27 Highridge Road Bishopsworth Bristol BS13 8HJ</t>
  </si>
  <si>
    <t>13/01476/F</t>
  </si>
  <si>
    <t>Adj. 5 Leyland Walk Bristol BS13 8PY</t>
  </si>
  <si>
    <t>17/02787/F</t>
  </si>
  <si>
    <t>Land to side of 85 Fair Furlong Bristol BS13 9HY</t>
  </si>
  <si>
    <t>21/06369/F</t>
  </si>
  <si>
    <t>6 Mellent Avenue Bristol BS13 0NT</t>
  </si>
  <si>
    <t>18/05579/F</t>
  </si>
  <si>
    <t>2 Gay Elms Road Bristol BS13 9AZ</t>
  </si>
  <si>
    <t>21/06041/F</t>
  </si>
  <si>
    <t>Land Between 721 &amp; 739 Bishport Avenue Bristol</t>
  </si>
  <si>
    <t>18/06394/F</t>
  </si>
  <si>
    <t>14 Redford Walk Bristol BS13 8SB</t>
  </si>
  <si>
    <t>19/06219/F</t>
  </si>
  <si>
    <t>6 Queens Road Bishopsworth Bristol BS13 8LB</t>
  </si>
  <si>
    <t>20/04835/F</t>
  </si>
  <si>
    <t>6 Margaret Road Bristol BS13 9DQ</t>
  </si>
  <si>
    <t>20/01477/F</t>
  </si>
  <si>
    <t>Communal Facilities Walwyn Gardens Bristol</t>
  </si>
  <si>
    <t>20/02971/F</t>
  </si>
  <si>
    <t>4 Queens Road Bishopsworth Bristol BS13 8LB</t>
  </si>
  <si>
    <t>21/00439/F</t>
  </si>
  <si>
    <t>26 Murford Avenue Bristol BS13 9JY</t>
  </si>
  <si>
    <t>21/03530/F</t>
  </si>
  <si>
    <t>60 Briscoes Avenue Bristol BS13 0LF</t>
  </si>
  <si>
    <t>22/00081/F</t>
  </si>
  <si>
    <t>124 Sherrin Way Bristol BS13 8RJ</t>
  </si>
  <si>
    <t>21/04771/F</t>
  </si>
  <si>
    <t>3 Hogues Walk Bristol BS13 9LZ</t>
  </si>
  <si>
    <t>21/01674/F</t>
  </si>
  <si>
    <t>71 Culverwell Road Bristol BS13 9HN</t>
  </si>
  <si>
    <t>22/02719/F</t>
  </si>
  <si>
    <t>55 Highridge Road Bishopsworth Bristol BS13 8HJ</t>
  </si>
  <si>
    <t>21/05929/F</t>
  </si>
  <si>
    <t>2 Lyveden Gardens Bristol BS13 9QR</t>
  </si>
  <si>
    <t>22/05564/F</t>
  </si>
  <si>
    <t>45 Maynard Road Bristol BS13 0AG</t>
  </si>
  <si>
    <t>23/01175/F</t>
  </si>
  <si>
    <t>27 Kilmersdon Road Bristol BS13 9NE</t>
  </si>
  <si>
    <t>15/00218/F</t>
  </si>
  <si>
    <t>4 Withywood Gardens Bristol BS13 9AU</t>
  </si>
  <si>
    <t>22/04571/F</t>
  </si>
  <si>
    <t>23/70109/DM</t>
  </si>
  <si>
    <t>67 Highridge Road Bishopsworth Bristol BS13 8HJ</t>
  </si>
  <si>
    <t>BSA0502</t>
  </si>
  <si>
    <t>Glenside Campus, Blackberry Hill, Fishponds</t>
  </si>
  <si>
    <t>East Bristol</t>
  </si>
  <si>
    <t>Frome Vale</t>
  </si>
  <si>
    <t>BDA1501</t>
  </si>
  <si>
    <t>Land at College Road, Fishponds</t>
  </si>
  <si>
    <t>09/04141/F</t>
  </si>
  <si>
    <t>Stoke Cliffe Mews (Land Adjacent Masonic Hall) Park Road Stapleton Bristol</t>
  </si>
  <si>
    <t>14/05124/F</t>
  </si>
  <si>
    <t>Raj Mahaj 6 - 10 Frome Valley Road Bristol BS16 1HD</t>
  </si>
  <si>
    <t>16/06596/F</t>
  </si>
  <si>
    <t>Land at rear off 12 Selbrooke Crescent Bristol BS16 2PX</t>
  </si>
  <si>
    <t>17/06657/F</t>
  </si>
  <si>
    <t>156 Park Road Stapleton Bristol BS16 1DW</t>
  </si>
  <si>
    <t>18/04121/F</t>
  </si>
  <si>
    <t>Land adj. 29 Kimberley Road Bristol BS16 5AE</t>
  </si>
  <si>
    <t>18/05711/F</t>
  </si>
  <si>
    <t>19 Lambrook Road Bristol BS16 2HA</t>
  </si>
  <si>
    <t>21/02814/F</t>
  </si>
  <si>
    <t>16 Kynges Mill Close Bristol BS16 1JL</t>
  </si>
  <si>
    <t>20/01460/F</t>
  </si>
  <si>
    <t>63 Staple Hill Road Bristol BS16 5AB</t>
  </si>
  <si>
    <t>21/02162/F</t>
  </si>
  <si>
    <t>22 Lambrook Road Bristol BS16 2EZ</t>
  </si>
  <si>
    <t>21/02457/F</t>
  </si>
  <si>
    <t>1 Brook Lane Stapleton Bristol BS16 1EA</t>
  </si>
  <si>
    <t>17/05130/F</t>
  </si>
  <si>
    <t>Oldbury Court Community Association Delabere Avenue Bristol BS16 2ND</t>
  </si>
  <si>
    <t>16/06831/F</t>
  </si>
  <si>
    <t>Cedar House Blackberry Hill Hospital Manor Road Fishponds Bristol BS16 2EW</t>
  </si>
  <si>
    <t>16/05376/F</t>
  </si>
  <si>
    <t>Blackberry Hill Hospital Manor Road Fishponds Bristol BS16 2EW</t>
  </si>
  <si>
    <t>21/06751/F</t>
  </si>
  <si>
    <t>234 Frenchay Park Road Bristol BS16 1LD</t>
  </si>
  <si>
    <t>22/04033/COU</t>
  </si>
  <si>
    <t>123 Downend Road Fishponds Bristol BS16 5BE</t>
  </si>
  <si>
    <t>22/00170/F</t>
  </si>
  <si>
    <t>Land To The Rear Of 34 Forest Road  Bristol BS16 3XJ</t>
  </si>
  <si>
    <t>23/04320/COU</t>
  </si>
  <si>
    <t>132A Downend Road Fishponds Bristol BS16 5BG</t>
  </si>
  <si>
    <t>23/00648/CU</t>
  </si>
  <si>
    <t>729 Fishponds Road Fishponds Bristol BS16 3UW</t>
  </si>
  <si>
    <t>23/04058/P</t>
  </si>
  <si>
    <t>91 Cassell Road Bristol BS16 5DG</t>
  </si>
  <si>
    <t>23/02489/F</t>
  </si>
  <si>
    <t>46 Froomshaw Road Bristol BS16 1JS</t>
  </si>
  <si>
    <t>21/06468/F</t>
  </si>
  <si>
    <t>110 Oldbury Court Road Bristol BS16 2JQ</t>
  </si>
  <si>
    <t>15/04201/F</t>
  </si>
  <si>
    <t>12 Pound Drive Bristol BS16 2EG</t>
  </si>
  <si>
    <t>20/03567/F</t>
  </si>
  <si>
    <t>13 Pound Drive Bristol BS16 2EG</t>
  </si>
  <si>
    <t>BSA0404</t>
  </si>
  <si>
    <t>BT Depot, Filton Road, Horfield</t>
  </si>
  <si>
    <t>Horfield</t>
  </si>
  <si>
    <t>BDA2001</t>
  </si>
  <si>
    <t>3 Kelston Road</t>
  </si>
  <si>
    <t>BDA2002</t>
  </si>
  <si>
    <t>272-276 and 290-298 Southmead Road</t>
  </si>
  <si>
    <t>20/03312/F</t>
  </si>
  <si>
    <t>Land To Rear Of 603 Gloucester Road Horfield Bristol BS7 0BJ</t>
  </si>
  <si>
    <t>20/04067/F</t>
  </si>
  <si>
    <t>50 Beverley Road Bristol BS7 0JJ</t>
  </si>
  <si>
    <t>21/00569/F</t>
  </si>
  <si>
    <t>11 St Lucia Crescent Bristol BS7 0XR</t>
  </si>
  <si>
    <t>21/02059/F</t>
  </si>
  <si>
    <t>394 Filton Avenue Bristol BS7 0LJ</t>
  </si>
  <si>
    <t>19/04101/FB</t>
  </si>
  <si>
    <t>St Peters Elderly Persons Home &amp; 45 Bishopthorpe Road Bristol BS10 5AB</t>
  </si>
  <si>
    <t>22/03083/F</t>
  </si>
  <si>
    <t>Land Adjacent To  466 Filton Avenue Bristol BS7 0LN</t>
  </si>
  <si>
    <t>21/05369/F</t>
  </si>
  <si>
    <t>St John Ambulance Tilling Road Bristol BS10 5AQ</t>
  </si>
  <si>
    <t>22/01608/FB</t>
  </si>
  <si>
    <t>Garages Bell Close Bristol</t>
  </si>
  <si>
    <t>20/04902/F</t>
  </si>
  <si>
    <t>23 St Lucia Crescent Bristol BS7 0XR</t>
  </si>
  <si>
    <t>23/01768/F</t>
  </si>
  <si>
    <t>528 Gloucester Road Horfield Bristol BS7 8UF</t>
  </si>
  <si>
    <t>23/70149/DM</t>
  </si>
  <si>
    <t>BSA1402</t>
  </si>
  <si>
    <t>Former New Fosseway School, Hengrove</t>
  </si>
  <si>
    <t>Hengrove &amp; Whitchurch Park</t>
  </si>
  <si>
    <t>17/00438/F</t>
  </si>
  <si>
    <t>land adj. 5 Wharnecliffe Close Bristol BS14 9NE</t>
  </si>
  <si>
    <t>18/03956/F</t>
  </si>
  <si>
    <t>1 Witch Hazel Road Bristol BS13 0QQ</t>
  </si>
  <si>
    <t>21/05439/F</t>
  </si>
  <si>
    <t>34 Kilbirnie Road Bristol BS14 0HS</t>
  </si>
  <si>
    <t>21/05123/F</t>
  </si>
  <si>
    <t>28 Bordesley Road Bristol BS14 0HU</t>
  </si>
  <si>
    <t>21/01491/F</t>
  </si>
  <si>
    <t>34 Parkwood Close Bristol BS14 0EA</t>
  </si>
  <si>
    <t>21/00892/F</t>
  </si>
  <si>
    <t>Hengrove Farm Hengrove Farm Lane Bristol BS14 9DD</t>
  </si>
  <si>
    <t>21/05884/F</t>
  </si>
  <si>
    <t>102 Tarnock Avenue Bristol BS14 9SB</t>
  </si>
  <si>
    <t>18/02208/COU</t>
  </si>
  <si>
    <t>Parkview Office Campus Whitchurch Lane Whitchurch Bristol BS14 0TJ</t>
  </si>
  <si>
    <t>19/02632/PB</t>
  </si>
  <si>
    <t>Hengrove Park Hengrove Way Bristol</t>
  </si>
  <si>
    <t>Reserved matters 23/02376/M phase 1 (209 units)</t>
  </si>
  <si>
    <t>19/05911/F</t>
  </si>
  <si>
    <t>Car Park  Parkview  Former Office Campus Whitchurch Lane Whitchurch Bristol BS14 0LA</t>
  </si>
  <si>
    <t>21/00531/P</t>
  </si>
  <si>
    <t>Hengrove Leisure Park Hengrove Way Bristol BS14 0HR</t>
  </si>
  <si>
    <t>Reserved matters pending 25/10602/M</t>
  </si>
  <si>
    <t>21/02982/FB</t>
  </si>
  <si>
    <t>Land To East Of The Boulevard Bristol BS14 0DE</t>
  </si>
  <si>
    <t>21/02039/F</t>
  </si>
  <si>
    <t>1 Rowberrow Bristol BS14 0AD</t>
  </si>
  <si>
    <t>21/05707/F</t>
  </si>
  <si>
    <t>106 Great Hayles Road Bristol BS14 0SG</t>
  </si>
  <si>
    <t>21/06935/F</t>
  </si>
  <si>
    <t>2 Coulsons Road Bristol BS14 0NL</t>
  </si>
  <si>
    <t>21/04507/F</t>
  </si>
  <si>
    <t>Land To The East Of Landing Lights Inns Court Bristol</t>
  </si>
  <si>
    <t>23/01707/COU</t>
  </si>
  <si>
    <t>91 Ridgeway Lane Bristol BS14 9PH</t>
  </si>
  <si>
    <t>23/02209/COU</t>
  </si>
  <si>
    <t>87 Ridgeway Lane Whitchurch Bristol BS14 9PH</t>
  </si>
  <si>
    <t>22/01199/PB</t>
  </si>
  <si>
    <t>Former School Site New Fosseway Road Bristol BS14 9LN</t>
  </si>
  <si>
    <t>Reserved matters 23/01990/M</t>
  </si>
  <si>
    <t>22/01622/F</t>
  </si>
  <si>
    <t>52 Lampton Avenue Bristol BS13 0QD</t>
  </si>
  <si>
    <t>23/03733/F</t>
  </si>
  <si>
    <t>128 Great Hayles Road Bristol BS14 0SG</t>
  </si>
  <si>
    <t>16/01626/F</t>
  </si>
  <si>
    <t>13 Clydesdale Close Bristol BS14 0RN</t>
  </si>
  <si>
    <t>21/03993/P</t>
  </si>
  <si>
    <t>Land At Osprey Court Hawkfield Way Bristol</t>
  </si>
  <si>
    <t>22/05559/F</t>
  </si>
  <si>
    <t>17 Penrose Bristol BS14 0AQ</t>
  </si>
  <si>
    <t>23/01955/CP</t>
  </si>
  <si>
    <t>4 Glendevon Road Whitchurch Bristol BS14 0HT</t>
  </si>
  <si>
    <t>23/01187/CP</t>
  </si>
  <si>
    <t>10 Elderberry Close Bristol BS14 0FX</t>
  </si>
  <si>
    <t>BDA0901</t>
  </si>
  <si>
    <t>2-16 Clifton Down Road</t>
  </si>
  <si>
    <t>Clifton</t>
  </si>
  <si>
    <t>11/01883/F</t>
  </si>
  <si>
    <t>Land Off Princes Lane Rear Of 412 Hotwell Road Bristol BS8</t>
  </si>
  <si>
    <t>00/03847/F</t>
  </si>
  <si>
    <t>Land At Jnc Of Bellevue Terrace &amp; Gorse Lane Clifton Bristol (The Clarendon)</t>
  </si>
  <si>
    <t>19/01769/F</t>
  </si>
  <si>
    <t>91 Princess Victoria Street Bristol BS8 4DD</t>
  </si>
  <si>
    <t>19/04027/COU</t>
  </si>
  <si>
    <t>Unit A 6 Clifton Road Bristol</t>
  </si>
  <si>
    <t>20/04889/F</t>
  </si>
  <si>
    <t>26 The Mall Bristol BS8 4DS</t>
  </si>
  <si>
    <t>20/01464/F</t>
  </si>
  <si>
    <t>The Garage Wetherell Place Bristol BS8 1AR</t>
  </si>
  <si>
    <t>21/00072/CP</t>
  </si>
  <si>
    <t>1 The Mall Bristol BS8 4DP</t>
  </si>
  <si>
    <t>21/04556/F</t>
  </si>
  <si>
    <t>15 The Mall Bristol BS8 4DS</t>
  </si>
  <si>
    <t>21/06183/COU</t>
  </si>
  <si>
    <t>Ground Floor  109 Princess Victoria Street Bristol BS8 4DD</t>
  </si>
  <si>
    <t>21/02776/F</t>
  </si>
  <si>
    <t>Land Adjacent To 2 Southernhay Avenue Bristol</t>
  </si>
  <si>
    <t>21/01999/F</t>
  </si>
  <si>
    <t>Former Car Park College Road Clifton Bristol BS8 3HX</t>
  </si>
  <si>
    <t>21/05069/F</t>
  </si>
  <si>
    <t>19A The Avenue Clifton Bristol BS8 3HG</t>
  </si>
  <si>
    <t>21/03588/F</t>
  </si>
  <si>
    <t>Litfields Litfield Road Bristol BS8 3LL</t>
  </si>
  <si>
    <t>22/02969/F</t>
  </si>
  <si>
    <t>Grove House Pembroke Grove Bristol BS8 3DA</t>
  </si>
  <si>
    <t>21/05760/F</t>
  </si>
  <si>
    <t>30 The Mall Bristol BS8 4DS</t>
  </si>
  <si>
    <t>22/05742/COU</t>
  </si>
  <si>
    <t>17 Princess Victoria Street Bristol BS8 4BX</t>
  </si>
  <si>
    <t>20/05005/F</t>
  </si>
  <si>
    <t>Former Adam &amp; Eve Public House 7 Hope Chapel Hill Bristol BS8 4ND</t>
  </si>
  <si>
    <t>21/06014/CP</t>
  </si>
  <si>
    <t>3 Mortimer Road Bristol BS8 4EX</t>
  </si>
  <si>
    <t>21/06473/F</t>
  </si>
  <si>
    <t>Flats 6 &amp; 7 11 Clifton Park Bristol BS8 3BX</t>
  </si>
  <si>
    <t>22/01156/F</t>
  </si>
  <si>
    <t>52 Clifton Park Road Bristol BS8 3HN</t>
  </si>
  <si>
    <t>23/00490/F</t>
  </si>
  <si>
    <t>Pembroke Road Surgery 111 Pembroke Road Clifton Bristol BS8 3EU</t>
  </si>
  <si>
    <t>21/00364/F</t>
  </si>
  <si>
    <t>Land At Corner Of Hope Chapel Hill And South Green Street  Bristol BS8 4NG</t>
  </si>
  <si>
    <t>Central Bristol</t>
  </si>
  <si>
    <t>BDA1001</t>
  </si>
  <si>
    <t>Land west of Hampton Lane, Clifton Down</t>
  </si>
  <si>
    <t>Clifton Down</t>
  </si>
  <si>
    <t>BDA1002</t>
  </si>
  <si>
    <t>Land at Whiteladies Gate, Clifton Down</t>
  </si>
  <si>
    <t>BDA1003</t>
  </si>
  <si>
    <t>Land adjacent Alma Vale Road and Alma Court</t>
  </si>
  <si>
    <t>BDA1004</t>
  </si>
  <si>
    <t>Barley House, Oakfield Grove</t>
  </si>
  <si>
    <t>06/01967/F</t>
  </si>
  <si>
    <t>R/O 44 Upper Belgrave Road Bristol BS8 2XN</t>
  </si>
  <si>
    <t>14/02040/F</t>
  </si>
  <si>
    <t>R/O 15 Ashgrove Road Redland Bristol BS6 6NA</t>
  </si>
  <si>
    <t>16/01854/F</t>
  </si>
  <si>
    <t>Land at rear off Beech House 6 St Pauls Road Clifton Bristol BS8 1LT</t>
  </si>
  <si>
    <t>22/04410/F</t>
  </si>
  <si>
    <t>Land at rear off 98A Kings Parade Avenue Bristol BS8 2RE</t>
  </si>
  <si>
    <t>16/02000/F</t>
  </si>
  <si>
    <t>Land adjoining 35 Hampton Park Bristol BS6 6LG</t>
  </si>
  <si>
    <t>19/01294/CP</t>
  </si>
  <si>
    <t>136 Whiteladies Road Bristol BS8 2RS</t>
  </si>
  <si>
    <t>19/03217/CP</t>
  </si>
  <si>
    <t>52-52A Whiteladies Road Bristol BS8 2NH</t>
  </si>
  <si>
    <t>20/00420/F</t>
  </si>
  <si>
    <t>43 Cotham Hill Bristol BS6 6JY</t>
  </si>
  <si>
    <t>21/03533/F</t>
  </si>
  <si>
    <t>112 - 114 Whiteladies Road Bristol BS8 2RP</t>
  </si>
  <si>
    <t>21/02811/F</t>
  </si>
  <si>
    <t>48 - 52 Kings Parade Avenue Bristol BS8 2RE</t>
  </si>
  <si>
    <t>21/04560/F</t>
  </si>
  <si>
    <t>Hampton Lane Garage Hampton Lane Bristol BS6 6LE</t>
  </si>
  <si>
    <t>21/01324/F</t>
  </si>
  <si>
    <t>Hillside House 1 - 2 Hillside Cotham Bristol BS6 6JP</t>
  </si>
  <si>
    <t>15/01681/F</t>
  </si>
  <si>
    <t>Queen Victoria House Redland Hill Bristol BS6 6US</t>
  </si>
  <si>
    <t>23/00225/CU</t>
  </si>
  <si>
    <t>113 Whiteladies Road Bristol BS8 2PB</t>
  </si>
  <si>
    <t>22/05386/F</t>
  </si>
  <si>
    <t>25 St Johns Road Clifton Bristol BS8 2HD</t>
  </si>
  <si>
    <t>23/01221/COU</t>
  </si>
  <si>
    <t>Building Rear Of 184 Whiteladies Road (26 Wesley Place) Bristol BS8 2YD</t>
  </si>
  <si>
    <t>22/04943/F</t>
  </si>
  <si>
    <t>83 Whiteladies Road Bristol BS8 2NT</t>
  </si>
  <si>
    <t>22/03443/F</t>
  </si>
  <si>
    <t>All Saints Court All Saints Road Bristol BS8 2JE</t>
  </si>
  <si>
    <t>23/01394/COU</t>
  </si>
  <si>
    <t>17 Oakfield Road Bristol BS8 2AW</t>
  </si>
  <si>
    <t>23/04463/CU</t>
  </si>
  <si>
    <t>Upper Floors 29 &amp; 31 Alma Vale Road Bristol BS8 2HL</t>
  </si>
  <si>
    <t>23/02122/COU</t>
  </si>
  <si>
    <t>92C Whiteladies Road Bristol BS8 2QN</t>
  </si>
  <si>
    <t>16/05530/F</t>
  </si>
  <si>
    <t>9 All Saints Road Bristol BS8 2JG</t>
  </si>
  <si>
    <t>18/00585/F</t>
  </si>
  <si>
    <t>46 Hampton Park Bristol BS6 6LJ</t>
  </si>
  <si>
    <t>20/01032/F</t>
  </si>
  <si>
    <t>85 Whiteladies Road Bristol BS8 2NT</t>
  </si>
  <si>
    <t>21/03277/F</t>
  </si>
  <si>
    <t>38 St Johns Road Clifton Bristol BS8 2HG</t>
  </si>
  <si>
    <t>20/04180/F</t>
  </si>
  <si>
    <t>Brewhouse &amp; Kitchen 31 - 35 Cotham Hill Bristol BS6 6JY</t>
  </si>
  <si>
    <t>22/00034/F</t>
  </si>
  <si>
    <t>6 Auburn Road Bristol BS6 6LS</t>
  </si>
  <si>
    <t>22/01349/F</t>
  </si>
  <si>
    <t>17-18 Sutherland Place Bristol BS8 2TZ</t>
  </si>
  <si>
    <t>22/02981/F</t>
  </si>
  <si>
    <t>20 Elgin Park Bristol BS6 6RX</t>
  </si>
  <si>
    <t>BDA1301</t>
  </si>
  <si>
    <t>Stapleton Cricket Club</t>
  </si>
  <si>
    <t>Eastville</t>
  </si>
  <si>
    <t>BDA1302</t>
  </si>
  <si>
    <t>Land south of Rose Green Close, Eastville</t>
  </si>
  <si>
    <t>BDA1303</t>
  </si>
  <si>
    <t>Land at Hendys Yard, Lower Grove Road</t>
  </si>
  <si>
    <t>BDA1304</t>
  </si>
  <si>
    <t>Land to the rear of Rose Green Road, Eastville</t>
  </si>
  <si>
    <t>BDA1305</t>
  </si>
  <si>
    <t>525 Stapleton Road, Fishponds</t>
  </si>
  <si>
    <t>16/02129/F</t>
  </si>
  <si>
    <t>13 Park Avenue Eastville Bristol BS5 6QL</t>
  </si>
  <si>
    <t>16/03387/F</t>
  </si>
  <si>
    <t>East Garages East Park Bristol</t>
  </si>
  <si>
    <t>21/04805/F</t>
  </si>
  <si>
    <t>129 &amp; 131 Speedwell Road Bristol BS5 7SP</t>
  </si>
  <si>
    <t>17/07097/F</t>
  </si>
  <si>
    <t>10 Embassy Road Bristol BS5 7EB</t>
  </si>
  <si>
    <t>14/05730/F</t>
  </si>
  <si>
    <t>R/O 82 Holly Lodge Road Bristol BS5 7UD</t>
  </si>
  <si>
    <t>20/01187/F</t>
  </si>
  <si>
    <t>West Garages East Park Bristol BS5 6YF</t>
  </si>
  <si>
    <t>20/00957/F</t>
  </si>
  <si>
    <t>134 - 136 Fishponds Road Eastville Bristol BS5 6PP</t>
  </si>
  <si>
    <t>21/01697/F</t>
  </si>
  <si>
    <t>537 Stapleton Road Eastville Bristol BS5 6PE</t>
  </si>
  <si>
    <t>21/03763/P</t>
  </si>
  <si>
    <t>109 - 113 Fishponds Road Eastville Bristol BS5 6PN</t>
  </si>
  <si>
    <t>Reserved matters pending 24/04520/M</t>
  </si>
  <si>
    <t>17/03059/COU</t>
  </si>
  <si>
    <t>Strachan And Henshaw Building Foundry Lane Bristol BS5 7UZ</t>
  </si>
  <si>
    <t>22/00604/F</t>
  </si>
  <si>
    <t>11 Everest Road Bristol BS16 2BX</t>
  </si>
  <si>
    <t>22/00587/F</t>
  </si>
  <si>
    <t>Land To Rear Of Gloucester Street And Herbert Crescent Bristol BS5 6QB</t>
  </si>
  <si>
    <t>22/03383/F</t>
  </si>
  <si>
    <t>The Blue House At The Bell Bell Hill Bristol BS16 1BE</t>
  </si>
  <si>
    <t>19/04353/F</t>
  </si>
  <si>
    <t>152 Fishponds Road Eastville Bristol BS5 6PT</t>
  </si>
  <si>
    <t>22/04400/F</t>
  </si>
  <si>
    <t>12 Fernhurst Road Bristol BS5 7TQ</t>
  </si>
  <si>
    <t>22/04466/F</t>
  </si>
  <si>
    <t>69 Alcove Road Bristol BS16 3DS</t>
  </si>
  <si>
    <t>24/00030/N</t>
  </si>
  <si>
    <t>143 Speedwell Road Bristol BS5 7SP</t>
  </si>
  <si>
    <t>BSA0513</t>
  </si>
  <si>
    <t>Garage site, Woodland Way, Chester Park / Hillfields</t>
  </si>
  <si>
    <t>Hillfields</t>
  </si>
  <si>
    <t>BDA1901</t>
  </si>
  <si>
    <t>Land at the corner of Lodge Causeway / Berkeley Road, Fishponds</t>
  </si>
  <si>
    <t>12/01976/F</t>
  </si>
  <si>
    <t>Adj. 30 Abingdon Road Bristol BS16 3NY</t>
  </si>
  <si>
    <t>3210P/83N</t>
  </si>
  <si>
    <t>Land at 53 Lewington Road, Fishponds</t>
  </si>
  <si>
    <t>17/06132/F</t>
  </si>
  <si>
    <t>Land Adjacent To 34 Parnall Road Bristol BS16 3JG</t>
  </si>
  <si>
    <t>17/02040/F</t>
  </si>
  <si>
    <t>Land rear of 308 - 312 Lodge Causeway Bristol BS16 3RD</t>
  </si>
  <si>
    <t>17/04013/F</t>
  </si>
  <si>
    <t>Land adj. 15 Dominion Road Bristol BS16 3EP</t>
  </si>
  <si>
    <t>18/01522/F</t>
  </si>
  <si>
    <t>16 Woodcote Road Bristol BS16 4DE</t>
  </si>
  <si>
    <t>21/03285/F</t>
  </si>
  <si>
    <t>26 Chester Park Road Bristol BS16 3RQ</t>
  </si>
  <si>
    <t>19/03748/F</t>
  </si>
  <si>
    <t>1 Lodge Hill Bristol BS15 1LL</t>
  </si>
  <si>
    <t>20/02827/F</t>
  </si>
  <si>
    <t>80 Beechen Drive Bristol BS16 4BY</t>
  </si>
  <si>
    <t>21/03269/F</t>
  </si>
  <si>
    <t>43 Berkeley Road Speedwell Bristol BS16 3NA</t>
  </si>
  <si>
    <t>21/02402/F</t>
  </si>
  <si>
    <t>34 Beachgrove Road Bristol BS16 4AS</t>
  </si>
  <si>
    <t>21/02388/F</t>
  </si>
  <si>
    <t>3 The Greenway Bristol BS16 4EZ</t>
  </si>
  <si>
    <t>22/00018/F</t>
  </si>
  <si>
    <t>Land At Rear 250 Charlton Road St George Bristol BS15 1LX</t>
  </si>
  <si>
    <t>22/03859/COU</t>
  </si>
  <si>
    <t>Ground Floor 44 Staple Hill Road Bristol BS16 5BS</t>
  </si>
  <si>
    <t>23/01460/COU</t>
  </si>
  <si>
    <t>308 Lodge Causeway Bristol BS16 3RD</t>
  </si>
  <si>
    <t>23/01137/F</t>
  </si>
  <si>
    <t>179 Charlton Road St George Bristol BS15 1LZ</t>
  </si>
  <si>
    <t>23/01092/COU</t>
  </si>
  <si>
    <t>310 Lodge Causeway Bristol BS16 3RD</t>
  </si>
  <si>
    <t>23/01093/COU</t>
  </si>
  <si>
    <t>312 Lodge Causeway Bristol BS16 3RD</t>
  </si>
  <si>
    <t>20/06268/F</t>
  </si>
  <si>
    <t>BDA3101</t>
  </si>
  <si>
    <t>Greville EPH, Lacey Road, Stockwood</t>
  </si>
  <si>
    <t>Stockwood</t>
  </si>
  <si>
    <t>13/05302/F</t>
  </si>
  <si>
    <t>Adj. 39 Archer Walk Bristol BS14 8LF</t>
  </si>
  <si>
    <t>15/01107/F</t>
  </si>
  <si>
    <t>Land adj. 67 Cowling Drive Bristol BS14 8DU</t>
  </si>
  <si>
    <t>21/00494/F</t>
  </si>
  <si>
    <t>10 The Drive Hengrove Bristol BS14 9JB</t>
  </si>
  <si>
    <t>19/05733/F</t>
  </si>
  <si>
    <t>2 Wootton Park Bristol BS14 9AQ</t>
  </si>
  <si>
    <t>21/04487/F</t>
  </si>
  <si>
    <t>2 West Town Grove Bristol BS4 5EQ</t>
  </si>
  <si>
    <t>21/05859/FB</t>
  </si>
  <si>
    <t>Former Greville Elderly Persons Home Lacey Road Bristol BS14 8LN</t>
  </si>
  <si>
    <t>21/00413/F</t>
  </si>
  <si>
    <t>61 Davids Road Bristol BS14 9JL</t>
  </si>
  <si>
    <t>21/05981/F</t>
  </si>
  <si>
    <t>1 Tibbott Walk Bristol BS14 8DR</t>
  </si>
  <si>
    <t>21/06735/F</t>
  </si>
  <si>
    <t>86 Ladman Road Bristol BS14 8QF</t>
  </si>
  <si>
    <t>22/02414/F</t>
  </si>
  <si>
    <t>6 Cornish Walk Bristol BS14 8LP</t>
  </si>
  <si>
    <t>23/00109/F</t>
  </si>
  <si>
    <t>21 Davids Road Bristol BS14 9JJ</t>
  </si>
  <si>
    <t>18/01403/F</t>
  </si>
  <si>
    <t>175 Harrington Road Bristol BS14 8JY</t>
  </si>
  <si>
    <t>BDA0302</t>
  </si>
  <si>
    <t>Land to West of Ashton Gate Stadium, Marsh Road / Winterstoke Road</t>
  </si>
  <si>
    <t>Bedminster</t>
  </si>
  <si>
    <t>BDA0304</t>
  </si>
  <si>
    <t>1-25 Bedminster Down Road, Parson Street</t>
  </si>
  <si>
    <t>BDA0305</t>
  </si>
  <si>
    <t>233-237 West Street, Bedminster</t>
  </si>
  <si>
    <t>17/03052/F</t>
  </si>
  <si>
    <t>Land adj. 8 Pembery Road Bristol BS3 3JR</t>
  </si>
  <si>
    <t>18/01497/F</t>
  </si>
  <si>
    <t>11-15 Winterstoke Road Bristol BS3 2NN</t>
  </si>
  <si>
    <t>18/02506/F</t>
  </si>
  <si>
    <t>49 North Street Bedminster Bristol BS3 1EN</t>
  </si>
  <si>
    <t>18/04440/F</t>
  </si>
  <si>
    <t>169 - 171 West Street Bedminster Bristol BS3 3PX</t>
  </si>
  <si>
    <t>21/04446/F</t>
  </si>
  <si>
    <t>57 Ashton Drive Bristol BS3 2PR</t>
  </si>
  <si>
    <t>21/01894/F</t>
  </si>
  <si>
    <t>3 Gerald Road Bristol BS3 2DN</t>
  </si>
  <si>
    <t>21/02049/F</t>
  </si>
  <si>
    <t>108 Risdale Road Bristol BS3 2RA</t>
  </si>
  <si>
    <t>21/01221/F</t>
  </si>
  <si>
    <t>1 South Road Bedminster Bristol BS3 3LS</t>
  </si>
  <si>
    <t>21/04240/F</t>
  </si>
  <si>
    <t>127 Ashton Drive Bristol BS3 2PS</t>
  </si>
  <si>
    <t>18/02302/F</t>
  </si>
  <si>
    <t>Land Bounded By Winterstoke Road, Luckwell Road And Lynwood Road Bristol BS3 3HH</t>
  </si>
  <si>
    <t>15/06617/F</t>
  </si>
  <si>
    <t>Bridge And Land To The North Of South Liberty Lane  Bristol</t>
  </si>
  <si>
    <t>22/00990/F</t>
  </si>
  <si>
    <t>52 Brighton Crescent Bristol BS3 3PR</t>
  </si>
  <si>
    <t>22/01630/FB</t>
  </si>
  <si>
    <t>96 - 98 West Street Bedminster Bristol BS3 3LR</t>
  </si>
  <si>
    <t>21/06075/F</t>
  </si>
  <si>
    <t>23A Swiss Road Bristol BS3 2RU</t>
  </si>
  <si>
    <t>22/02553/F</t>
  </si>
  <si>
    <t>Land On Corner Of North Street And South Street Bedminster Bristol BS3 1EZ</t>
  </si>
  <si>
    <t>21/03165/F</t>
  </si>
  <si>
    <t>Land To The West Of Ashton Gate Stadium Ashton Road Bristol BS3 2EJ</t>
  </si>
  <si>
    <t>21/02704/F</t>
  </si>
  <si>
    <t>174 - 176 Ashton Drive Bristol BS3 2PX</t>
  </si>
  <si>
    <t>22/01489/F</t>
  </si>
  <si>
    <t>184 Luckwell Road Bristol BS3 3HE</t>
  </si>
  <si>
    <t>22/00805/F</t>
  </si>
  <si>
    <t>155 - 165 West Street Bedminster Bristol BS3 3PN</t>
  </si>
  <si>
    <t>22/05240/F</t>
  </si>
  <si>
    <t>43 Chessel Street Bristol BS3 3DP</t>
  </si>
  <si>
    <t>20/01655/F</t>
  </si>
  <si>
    <t>Former Railway Depot Clanage Road Bristol</t>
  </si>
  <si>
    <t>BSA1011</t>
  </si>
  <si>
    <t>Site adjacent to Holy Cross Church, Dean Lane, Bedminster</t>
  </si>
  <si>
    <t>Southville</t>
  </si>
  <si>
    <t>BDA3002</t>
  </si>
  <si>
    <t>1-7 Smyth Road, Southville</t>
  </si>
  <si>
    <t>07/01575/F</t>
  </si>
  <si>
    <t>Land Adjacent To 23 Merrywood Road Bristol BS3 1DY</t>
  </si>
  <si>
    <t>12/04907/F</t>
  </si>
  <si>
    <t>R/O 57 Coronation Road Bristol BS3 1AR</t>
  </si>
  <si>
    <t>19/03339/F</t>
  </si>
  <si>
    <t>Land At Rear Of 70 &amp; 72 North Street Bedminster Bristol BS3 1HJ</t>
  </si>
  <si>
    <t>19/03140/F</t>
  </si>
  <si>
    <t>Basement Flat 15A Dean Lane Bristol BS3 1DB</t>
  </si>
  <si>
    <t>19/04770/F</t>
  </si>
  <si>
    <t>286 &amp; 287 Coronation Road Bristol BS3 1RT</t>
  </si>
  <si>
    <t>19/06132/F</t>
  </si>
  <si>
    <t>Unit A &amp; B Baynton Road Bristol BS3 2EB</t>
  </si>
  <si>
    <t>20/01950/F</t>
  </si>
  <si>
    <t>215 North Street Bedminster Bristol BS3 1JH</t>
  </si>
  <si>
    <t>18/04367/F</t>
  </si>
  <si>
    <t>1 - 3 Ashton Road (The Old Brewery) Bristol BS3 2EA</t>
  </si>
  <si>
    <t>22/02313/F</t>
  </si>
  <si>
    <t>17 Dean Lane Bristol BS3 1DB</t>
  </si>
  <si>
    <t>20/04125/F</t>
  </si>
  <si>
    <t>The Old Dairy Durnford Street Ashton Bristol BS3 2AW</t>
  </si>
  <si>
    <t>22/04311/F</t>
  </si>
  <si>
    <t>1 Ashton Gate Terrace Bristol BS3 1TA</t>
  </si>
  <si>
    <t>23/03469/COU</t>
  </si>
  <si>
    <t>1 Upton Road Bristol BS3 1LW</t>
  </si>
  <si>
    <t>21/01072/F</t>
  </si>
  <si>
    <t>2 West End Southville Bristol BS3 1AU</t>
  </si>
  <si>
    <t>20/05770/F</t>
  </si>
  <si>
    <t>179 Coronation Road Bristol BS3 1RF</t>
  </si>
  <si>
    <t>22/04105/F</t>
  </si>
  <si>
    <t>222A North Street Bedminster Bristol BS3 1JD</t>
  </si>
  <si>
    <t>22/00306/F</t>
  </si>
  <si>
    <t>Avonside Guest House 106 Coronation Road Bristol BS3 1AX</t>
  </si>
  <si>
    <t>22/05684/F</t>
  </si>
  <si>
    <t>39 Raleigh Road Bristol BS3 1QS</t>
  </si>
  <si>
    <t>BSA1109</t>
  </si>
  <si>
    <t>Land adjoining Hartcliffe Way and Hengrove Way, Innâ€™s Court.</t>
  </si>
  <si>
    <t>Filwood</t>
  </si>
  <si>
    <t>BSA1115</t>
  </si>
  <si>
    <t>Former Florence Brown school, west of Leinster Avenue</t>
  </si>
  <si>
    <t>BSA1116</t>
  </si>
  <si>
    <t>Open spaces either side of Inns Court Drive</t>
  </si>
  <si>
    <t>BSA1118</t>
  </si>
  <si>
    <t>Broad Plain House and associated land, Broadbury Road</t>
  </si>
  <si>
    <t>BSA1120</t>
  </si>
  <si>
    <t>Land and buildings between 2 to 20 Filwood Broadway</t>
  </si>
  <si>
    <t>BSA1122</t>
  </si>
  <si>
    <t>Sports court and former swimming pool site on the north-east corner of the Filwood Broadway and Cre*</t>
  </si>
  <si>
    <t>BSA1123</t>
  </si>
  <si>
    <t>Filwood Library and adjoining land, Filwood Broadway</t>
  </si>
  <si>
    <t>BSA1108A</t>
  </si>
  <si>
    <t>Previously developed land at Novers Lane, east of Hartcliffe Way and west of Novers Lane</t>
  </si>
  <si>
    <t>BDA1401</t>
  </si>
  <si>
    <t>Previously developed land at Hartcliff Way, Bedminster</t>
  </si>
  <si>
    <t>BDA1402</t>
  </si>
  <si>
    <t>Previously developed land to the west of Redford House, Nover's Hill</t>
  </si>
  <si>
    <t>18/00328/F</t>
  </si>
  <si>
    <t>26 Connaught Road Bristol BS4 1LF</t>
  </si>
  <si>
    <t>18/05869/F</t>
  </si>
  <si>
    <t>PX Centre Bedminster Road Bristol BS3 5NR</t>
  </si>
  <si>
    <t>21/00816/F</t>
  </si>
  <si>
    <t>Land At Broad Plain House Lads Club Broadbury Road Bristol BS4 1JT</t>
  </si>
  <si>
    <t>20/03297/F</t>
  </si>
  <si>
    <t>Land Between Leinster Avenue And Novers Road Bristol</t>
  </si>
  <si>
    <t>21/00824/FB</t>
  </si>
  <si>
    <t>Open Space Kingswear Road Bristol BS3 5JF</t>
  </si>
  <si>
    <t>22/00331/F</t>
  </si>
  <si>
    <t>1 Hall Street Bristol BS3 5PN</t>
  </si>
  <si>
    <t>21/00843/F</t>
  </si>
  <si>
    <t>149/149A &amp; Land To Rear Of Marksbury Road Bristol BS3 5LD</t>
  </si>
  <si>
    <t>22/01496/FB</t>
  </si>
  <si>
    <t>Land At Marshall Walk Bristol BS4 1TR</t>
  </si>
  <si>
    <t>22/03536/FB</t>
  </si>
  <si>
    <t>18 - 20 And Land To Rear Of  Filwood Broadway Bristol BS4 1JN</t>
  </si>
  <si>
    <t>22/04724/F</t>
  </si>
  <si>
    <t>6 Belstone Walk Bristol BS4 1QS</t>
  </si>
  <si>
    <t>23/03624/F</t>
  </si>
  <si>
    <t>Land Adjacent To 3  St Whytes Road Bristol BS4 1RX</t>
  </si>
  <si>
    <t>22/05790/F</t>
  </si>
  <si>
    <t>85 Highbury Road Bedminster Bristol BS3 5NS</t>
  </si>
  <si>
    <t>21/04441/F</t>
  </si>
  <si>
    <t>18 - 20 Glyn Vale Bristol BS3 5JG</t>
  </si>
  <si>
    <t>22/02320/F</t>
  </si>
  <si>
    <t>10 Melvin Square And 1 Illminster Avenue Bristol BS4 1LZ</t>
  </si>
  <si>
    <t>BSA1101</t>
  </si>
  <si>
    <t>Bath Road Open Space (west of Totterdown Bridge), Totterdown</t>
  </si>
  <si>
    <t>Windmill Hill</t>
  </si>
  <si>
    <t>BDA3401</t>
  </si>
  <si>
    <t>122 Bath Road, Totterdown, Bristol</t>
  </si>
  <si>
    <t>15/00947/F</t>
  </si>
  <si>
    <t>Gospel Hall Bellevue Road Bristol BS4 2BG</t>
  </si>
  <si>
    <t>19/04856/F</t>
  </si>
  <si>
    <t>204 Marksbury Road Bristol BS3 5LF</t>
  </si>
  <si>
    <t>21/05178/F</t>
  </si>
  <si>
    <t>29 Clinton Road Bristol BS3 5PB</t>
  </si>
  <si>
    <t>16/00855/F</t>
  </si>
  <si>
    <t>Land At School Road Totterdown Bristol</t>
  </si>
  <si>
    <t>04/05284/F</t>
  </si>
  <si>
    <t>3-5 Bushy Park Bristol BS4 2EG</t>
  </si>
  <si>
    <t>20/04678/F</t>
  </si>
  <si>
    <t>Former St Johns Lane Health Centre St Johns Lane Bristol BS3 5AS</t>
  </si>
  <si>
    <t>21/03968/F</t>
  </si>
  <si>
    <t>2 Clifton View Bristol BS3 4SB</t>
  </si>
  <si>
    <t>22/01901/F</t>
  </si>
  <si>
    <t>1 Cotswold Road North Bristol BS3 4NL</t>
  </si>
  <si>
    <t>22/02047/F</t>
  </si>
  <si>
    <t>127 Sylvia Avenue Bristol BS3 5BY</t>
  </si>
  <si>
    <t>21/04096/F</t>
  </si>
  <si>
    <t>122 Bath Road Totterdown Bristol BS4 3ED</t>
  </si>
  <si>
    <t>22/05746/F</t>
  </si>
  <si>
    <t>148-148A Wells Road Totterdown Bristol BS4 2AG</t>
  </si>
  <si>
    <t>22/03918/F</t>
  </si>
  <si>
    <t>Unit 2 Cotswold Road North Bristol BS3 4NL</t>
  </si>
  <si>
    <t>22/05844/P</t>
  </si>
  <si>
    <t>11 Fitzgerald Road Bristol BS3 5DD</t>
  </si>
  <si>
    <t>18/04754/F</t>
  </si>
  <si>
    <t>2 Windsor Terrace Totterdown Bristol BS3 4UF</t>
  </si>
  <si>
    <t>19/03695/F</t>
  </si>
  <si>
    <t>Flat 3 The Bush Wells Road Totterdown Bristol BS4 2BA</t>
  </si>
  <si>
    <t>22/03064/F</t>
  </si>
  <si>
    <t>61 Richmond Street Bristol BS3 4TL</t>
  </si>
  <si>
    <t>20/02864/F</t>
  </si>
  <si>
    <t>The Windmill 14 Windmill Hill &amp; 3 Eldon Terrace Bristol BS3 4LU</t>
  </si>
  <si>
    <t>21/06902/F</t>
  </si>
  <si>
    <t>18 Hill Avenue Bristol BS3 4SH</t>
  </si>
  <si>
    <t>23/70154/DM</t>
  </si>
  <si>
    <t>1 Somerset Terrace Bristol BS3 4LL</t>
  </si>
  <si>
    <t>BSA1103</t>
  </si>
  <si>
    <t>Red Lion Works, Greenleaze Road / Wells Road, Knowle Park</t>
  </si>
  <si>
    <t>Knowle</t>
  </si>
  <si>
    <t>22/04927/F</t>
  </si>
  <si>
    <t>Land At Junction With Redcatch Road St Agnes Avenue Bristol</t>
  </si>
  <si>
    <t>13/03615/F</t>
  </si>
  <si>
    <t>Adj. 36 Somerdale Avenue Bristol BS4 2XN</t>
  </si>
  <si>
    <t>15/02760/F</t>
  </si>
  <si>
    <t>Land at rear off 11 Harrowdene Road Bristol BS4 2JD</t>
  </si>
  <si>
    <t>17/05102/F</t>
  </si>
  <si>
    <t>412 Wells Road Knowle Bristol BS14 9AF</t>
  </si>
  <si>
    <t>21/06171/F</t>
  </si>
  <si>
    <t>151 Broadfield Road Bristol BS4 2UY</t>
  </si>
  <si>
    <t>22/03924/P</t>
  </si>
  <si>
    <t>Broadwalk Shopping Centre Broad Walk Bristol BS4 2QU</t>
  </si>
  <si>
    <t>18/01029/F</t>
  </si>
  <si>
    <t>235 Wells Road Knowle Bristol BS4 2PH</t>
  </si>
  <si>
    <t>22/00572/P</t>
  </si>
  <si>
    <t>322 Wells Road Knowle Bristol BS4 2QG</t>
  </si>
  <si>
    <t>Reserved matters 22/05882/M</t>
  </si>
  <si>
    <t>22/00205/PIP</t>
  </si>
  <si>
    <t>126 Broad Walk Bristol BS4 2RS</t>
  </si>
  <si>
    <t>PIP only</t>
  </si>
  <si>
    <t>22/02838/F</t>
  </si>
  <si>
    <t>124 Broad Walk Bristol BS4 2RS</t>
  </si>
  <si>
    <t>22/05823/F</t>
  </si>
  <si>
    <t>19 Axbridge Road Bristol BS4 2RU</t>
  </si>
  <si>
    <t>18/01463/F</t>
  </si>
  <si>
    <t>47 Jubilee Road Knowle Bristol BS4 2LR</t>
  </si>
  <si>
    <t>21/02836/FB</t>
  </si>
  <si>
    <t>6 &amp; 7 The Square Knowle Bristol BS4 2SS</t>
  </si>
  <si>
    <t>22/00398/F</t>
  </si>
  <si>
    <t>147 Newquay Road Bristol BS4 1EG</t>
  </si>
  <si>
    <t>23/00506/FB</t>
  </si>
  <si>
    <t>23/01014/F</t>
  </si>
  <si>
    <t>18 Crossways Road Bristol BS4 2SQ</t>
  </si>
  <si>
    <t>22/04713/F</t>
  </si>
  <si>
    <t>91 Exmouth Road Bristol BS4 1BD</t>
  </si>
  <si>
    <t>BSA0302</t>
  </si>
  <si>
    <t>Coombe House Elderly Persons' Home, Westbury-on-Trym</t>
  </si>
  <si>
    <t>Westbury-on-Trym &amp; Henleaze</t>
  </si>
  <si>
    <t>BDA3301</t>
  </si>
  <si>
    <t>Former St Ursula's Academy, Brecon Road, Westbury-on-Trym</t>
  </si>
  <si>
    <t>13/02586/F</t>
  </si>
  <si>
    <t>R/O 31 The Dell Bristol BS9 3UE</t>
  </si>
  <si>
    <t>20/01960/F</t>
  </si>
  <si>
    <t>Westerleigh Cottage Cote Drive Bristol BS9 3UP</t>
  </si>
  <si>
    <t>20/05326/F</t>
  </si>
  <si>
    <t>Cambridge House 34 Cambridge Crescent Bristol BS9 3QG</t>
  </si>
  <si>
    <t>21/04894/F</t>
  </si>
  <si>
    <t>7 Lawrence Grove Bristol BS9 4EL</t>
  </si>
  <si>
    <t>21/04110/COU</t>
  </si>
  <si>
    <t>49 High Street Westbury Bristol BS9 3ED</t>
  </si>
  <si>
    <t>21/01843/COU</t>
  </si>
  <si>
    <t>1 Westbury Mews Westbury Bristol BS9 3QA</t>
  </si>
  <si>
    <t>22/01935/F</t>
  </si>
  <si>
    <t>15 Westfield Road Bristol BS9 3HG</t>
  </si>
  <si>
    <t>22/00230/F</t>
  </si>
  <si>
    <t>9 Abbey Road Bristol BS9 3QN</t>
  </si>
  <si>
    <t>22/05403/COU</t>
  </si>
  <si>
    <t>47 - 49 North View Bristol BS6 7PY</t>
  </si>
  <si>
    <t>22/03578/F</t>
  </si>
  <si>
    <t>36 Downs Park East Bristol BS6 7QD</t>
  </si>
  <si>
    <t>23/02791/COU</t>
  </si>
  <si>
    <t>First Floor 45 - 49 Northumbria Drive Bristol BS9 4HN</t>
  </si>
  <si>
    <t>12/03742/F</t>
  </si>
  <si>
    <t>29 Henleaze Road Bristol BS9 4EY</t>
  </si>
  <si>
    <t>18/05823/F</t>
  </si>
  <si>
    <t>Westbury Gardens Residential Home Falcondale Road Bristol BS9 3JH</t>
  </si>
  <si>
    <t>23/00331/F</t>
  </si>
  <si>
    <t>130 Westbury Road Bristol BS9 3AL</t>
  </si>
  <si>
    <t>23/00719/F</t>
  </si>
  <si>
    <t>23 &amp; 23A Barley Croft Bristol BS9 3TG</t>
  </si>
  <si>
    <t>DS14</t>
  </si>
  <si>
    <t>Central Southmead</t>
  </si>
  <si>
    <t>AGR</t>
  </si>
  <si>
    <t>Based on best available information</t>
  </si>
  <si>
    <t>Southmead</t>
  </si>
  <si>
    <t>BSA0212</t>
  </si>
  <si>
    <t>19-21 Pen Park Road, Southmead</t>
  </si>
  <si>
    <t>BDA2901</t>
  </si>
  <si>
    <t>Land at Lanercost Road</t>
  </si>
  <si>
    <t>BDA2902</t>
  </si>
  <si>
    <t>Works at Felstead Rd</t>
  </si>
  <si>
    <t>08/03652/F</t>
  </si>
  <si>
    <t>Adj. 44 Fonthill Road Bristol BS10 5SP</t>
  </si>
  <si>
    <t>15/06605/F</t>
  </si>
  <si>
    <t>Southmead Police Station Southmead Road Bristol BS10 5DW (149 Southmead Road?)</t>
  </si>
  <si>
    <t>16/05026/F</t>
  </si>
  <si>
    <t>Former Dumail Primary School Land Dunmail Road Bristol</t>
  </si>
  <si>
    <t>22/01650/F</t>
  </si>
  <si>
    <t>32 Comb Paddock Bristol BS9 4UG</t>
  </si>
  <si>
    <t>22/02253/F</t>
  </si>
  <si>
    <t>43 Ambleside Avenue Bristol BS10 6HB</t>
  </si>
  <si>
    <t>22/00947/F</t>
  </si>
  <si>
    <t>345 Southmead Road Bristol BS10 5LW</t>
  </si>
  <si>
    <t>24/00479/COU</t>
  </si>
  <si>
    <t>341 Southmead Road Southmead Bristol BS10 5LW</t>
  </si>
  <si>
    <t>22/05758/P</t>
  </si>
  <si>
    <t>327 Greystoke Avenue Bristol BS10 6BD</t>
  </si>
  <si>
    <t>Reserved matters 24/03513/M</t>
  </si>
  <si>
    <t>BDA2501</t>
  </si>
  <si>
    <t>33 Zetland Road,</t>
  </si>
  <si>
    <t>Redland</t>
  </si>
  <si>
    <t>BDA2502</t>
  </si>
  <si>
    <t>Land at Cossins Road, Redland</t>
  </si>
  <si>
    <t>14/00197/F</t>
  </si>
  <si>
    <t>Rear Of 70 Gloucester Road Bishopston Bristol BS7 8BH</t>
  </si>
  <si>
    <t>18/00305/F</t>
  </si>
  <si>
    <t>Blenheim House Nursing Home 16 - 18 Blenheim Road Bristol BS6 7JW</t>
  </si>
  <si>
    <t>18/04649/F</t>
  </si>
  <si>
    <t>181 Bishop Road Bristol BS7 8NA</t>
  </si>
  <si>
    <t>21/02263/F</t>
  </si>
  <si>
    <t>72 Harcourt Road Bristol BS6 7RD</t>
  </si>
  <si>
    <t>21/04498/F</t>
  </si>
  <si>
    <t>2 St Oswalds Road Bristol BS6 7HT</t>
  </si>
  <si>
    <t>20/00022/F</t>
  </si>
  <si>
    <t>102 Gloucester Road Bishopston Bristol BS7 8BN</t>
  </si>
  <si>
    <t>21/00393/F</t>
  </si>
  <si>
    <t>1A Wolseley Road Bristol BS7 8EL</t>
  </si>
  <si>
    <t>22/04354/F</t>
  </si>
  <si>
    <t>174 Gloucester Road Bishopston Bristol BS7 8NU</t>
  </si>
  <si>
    <t>22/04824/F</t>
  </si>
  <si>
    <t>148 Bishop Road Bristol BS7 8LZ</t>
  </si>
  <si>
    <t>22/01725/F</t>
  </si>
  <si>
    <t>234 Gloucester Road Bishopston Bristol BS7 8NZ</t>
  </si>
  <si>
    <t>22/01385/F</t>
  </si>
  <si>
    <t>160 Gloucester Road Bishopston Bristol BS7 8NT</t>
  </si>
  <si>
    <t>22/05008/F</t>
  </si>
  <si>
    <t>9 Limerick Road Bristol BS6 7DX</t>
  </si>
  <si>
    <t>23/03751/F</t>
  </si>
  <si>
    <t>30 Cranbrook Road Redland Bristol BS6 7BW</t>
  </si>
  <si>
    <t>BDA0401</t>
  </si>
  <si>
    <t>Land at Gloucester Road / Merton Road, Horfield</t>
  </si>
  <si>
    <t>Bishopston &amp; Ashley Down</t>
  </si>
  <si>
    <t>16/05811/F</t>
  </si>
  <si>
    <t>35 Ashley Down Road Bristol BS7 9JN</t>
  </si>
  <si>
    <t>21/00249/F</t>
  </si>
  <si>
    <t>Land adj. 10 Hughenden Road Horfield Bristol BS7 8SF</t>
  </si>
  <si>
    <t>19/03552/F</t>
  </si>
  <si>
    <t>9 Filton Avenue Bristol BS7 0AQ</t>
  </si>
  <si>
    <t>20/00268/F</t>
  </si>
  <si>
    <t>72 Church Road Horfield Bristol BS7 8SE</t>
  </si>
  <si>
    <t>21/04648/F</t>
  </si>
  <si>
    <t>Land And Garages On The South Side Of Strathmore Road Bristol BS7 9QQ</t>
  </si>
  <si>
    <t>22/02360/CE</t>
  </si>
  <si>
    <t>Rear Annexe At 114 Brynland Avenue Bristol BS7 9DY</t>
  </si>
  <si>
    <t>22/04450/F</t>
  </si>
  <si>
    <t>68 Ashgrove Road Bishopston Bristol BS7 9LQ</t>
  </si>
  <si>
    <t>22/02550/F</t>
  </si>
  <si>
    <t>Annexe Rear Of 126 Downend Road Horfield Bristol BS7 9PW</t>
  </si>
  <si>
    <t>16/00625/F</t>
  </si>
  <si>
    <t>205 Gloucester Road Bishopston Bristol BS7 8NN</t>
  </si>
  <si>
    <t>17/01771/F</t>
  </si>
  <si>
    <t>33 Rudthorpe Road Bristol BS7 9QG</t>
  </si>
  <si>
    <t>04/01492/F</t>
  </si>
  <si>
    <t>69 Ashgrove Road Bishopston Bristol BS7 9LF</t>
  </si>
  <si>
    <t>BDA1101</t>
  </si>
  <si>
    <t>Land at Gibson Road</t>
  </si>
  <si>
    <t>Cotham</t>
  </si>
  <si>
    <t>BDA1102</t>
  </si>
  <si>
    <t>Land at Sydenham Lane</t>
  </si>
  <si>
    <t>20/03145/COU</t>
  </si>
  <si>
    <t>6 Brookfield Road Bristol BS6 5PQ</t>
  </si>
  <si>
    <t>20/04208/F</t>
  </si>
  <si>
    <t>38 Sydenham Road Cotham Bristol BS6 5SJ</t>
  </si>
  <si>
    <t>22/01197/F</t>
  </si>
  <si>
    <t>Janet Scott And Son Ltd 1 Hartfield Mews Bristol BS6 6BB</t>
  </si>
  <si>
    <t>21/00746/F</t>
  </si>
  <si>
    <t>6 Clyde Park Bristol BS6 6RR</t>
  </si>
  <si>
    <t>21/06486/F</t>
  </si>
  <si>
    <t>21 Cotham Grove Bristol BS6 6AN</t>
  </si>
  <si>
    <t>22/03186/F</t>
  </si>
  <si>
    <t>Garages Rear Of 53 Springfield Road Bristol BS6 5SW</t>
  </si>
  <si>
    <t>22/04401/F</t>
  </si>
  <si>
    <t>Land And Buildings Lying On The South Side Of (av1) Brookfield Road Bristol</t>
  </si>
  <si>
    <t>23/04186/COU</t>
  </si>
  <si>
    <t>The Coach House Kensington Road Redland Bristol BS6 6PN</t>
  </si>
  <si>
    <t>23/02018/F</t>
  </si>
  <si>
    <t>1 Eastfield Road Cotham Bristol BS6 6AA</t>
  </si>
  <si>
    <t>12/02321/R</t>
  </si>
  <si>
    <t>4 Sydenham Road Cotham Bristol BS6 5SH</t>
  </si>
  <si>
    <t>18/01535/F</t>
  </si>
  <si>
    <t>6 Kingsdown Parade Bristol BS6 5UD</t>
  </si>
  <si>
    <t>22/00226/F</t>
  </si>
  <si>
    <t>Land And Buildings Lying On The South Side Of Brookfield Road Bristol BS6 5PQ</t>
  </si>
  <si>
    <t>23/03399/CP</t>
  </si>
  <si>
    <t>First Floor Flat 25 Montrose Avenue Bristol BS6 6EH</t>
  </si>
  <si>
    <t>BDA0103</t>
  </si>
  <si>
    <t>Land at Cheltenham Road / Bath Buildings, Montpelier</t>
  </si>
  <si>
    <t>Ashley</t>
  </si>
  <si>
    <t>13/03853/F</t>
  </si>
  <si>
    <t>Rear Garden Of 173 North Road Bishopston Bristol BS6 5AH</t>
  </si>
  <si>
    <t>15/06624/F</t>
  </si>
  <si>
    <t>Land Adjacent To 20 Belvoir Road Bristol</t>
  </si>
  <si>
    <t>17/06428/F</t>
  </si>
  <si>
    <t>44 Mina Road Bristol BS2 9XH</t>
  </si>
  <si>
    <t>18/05565/F</t>
  </si>
  <si>
    <t>Land To Rear Of 115 Cromwell Road Montpelier Bristol BS6 5EX</t>
  </si>
  <si>
    <t>21/04335/F</t>
  </si>
  <si>
    <t>127 Richmond Road Montpelier Bristol BS6 5EP</t>
  </si>
  <si>
    <t>19/02825/F</t>
  </si>
  <si>
    <t>22 Albert Park Bristol BS6 5NE</t>
  </si>
  <si>
    <t>20/02710/F</t>
  </si>
  <si>
    <t>51 Gloucester Road Bishopston Bristol BS7 8AD</t>
  </si>
  <si>
    <t>21/01897/F</t>
  </si>
  <si>
    <t>Land To Rear Of,  9 Sussex Place St Werburghs Bristol BS2 9QN</t>
  </si>
  <si>
    <t>21/01559/F</t>
  </si>
  <si>
    <t>90 Lower Cheltenham Place Bristol BS6 5LE</t>
  </si>
  <si>
    <t>21/03426/F</t>
  </si>
  <si>
    <t>155 Ashley Road Bristol BS6 5NX</t>
  </si>
  <si>
    <t>20/01906/F</t>
  </si>
  <si>
    <t>Former Brooks Cleaners Ashley Grove Road Bristol BS2 9RB</t>
  </si>
  <si>
    <t>20/04164/F</t>
  </si>
  <si>
    <t>171 Mina Road Bristol BS2 9YQ</t>
  </si>
  <si>
    <t>21/06128/F</t>
  </si>
  <si>
    <t>80 St Andrews Road Montpelier Bristol BS6 5EJ</t>
  </si>
  <si>
    <t>23/00924/COU</t>
  </si>
  <si>
    <t>17 Montpelier Court Station Road Montpelier Bristol BS6 5EA</t>
  </si>
  <si>
    <t>22/03803/F</t>
  </si>
  <si>
    <t>39 St Werburghs Road Bristol BS2 9XZ</t>
  </si>
  <si>
    <t>22/03035/F</t>
  </si>
  <si>
    <t>87 Ashley Road Bristol BS6 5NR</t>
  </si>
  <si>
    <t>22/03626/F</t>
  </si>
  <si>
    <t>Flat B &amp; C / Rear Of 123 North Road Bishopston Bristol BS6 5AH</t>
  </si>
  <si>
    <t>24/00025/COU</t>
  </si>
  <si>
    <t>14 Montpelier Court Station Road Montpelier Bristol BS6 5EA</t>
  </si>
  <si>
    <t>18/05532/M</t>
  </si>
  <si>
    <t>31-45 Lower Ashley Road St Pauls Bristol BS2 9PZ</t>
  </si>
  <si>
    <t>21/01916/F</t>
  </si>
  <si>
    <t>123 North Road &amp; 133 Gloucester Road Bishopston Bristol BS6 5AH</t>
  </si>
  <si>
    <t>21/06240/F</t>
  </si>
  <si>
    <t>79 Cromwell Road Montpelier Bristol BS6 5HA</t>
  </si>
  <si>
    <t>22/03130/CE</t>
  </si>
  <si>
    <t>10 Sefton Park Road Bristol BS7 9AJ</t>
  </si>
  <si>
    <t>22/05313/F</t>
  </si>
  <si>
    <t>73 Ashley Road Bristol BS6 5NR</t>
  </si>
  <si>
    <t>22/02521/F</t>
  </si>
  <si>
    <t>6 Sussex Place Bristol BS2 9QW</t>
  </si>
  <si>
    <t>23/04509/F</t>
  </si>
  <si>
    <t>5 Belvoir Road Bristol BS6 5DG</t>
  </si>
  <si>
    <t>22/04016/F</t>
  </si>
  <si>
    <t>First And Second Floor Flat 140 - 142 Cheltenham Road Bristol BS6 5RL</t>
  </si>
  <si>
    <t>SA501</t>
  </si>
  <si>
    <t>Lakota Nightclub / Former Coroner's Court, Upper York Street / Backfields</t>
  </si>
  <si>
    <t>SA509</t>
  </si>
  <si>
    <t>Land at Wilder Street / Argyle Road</t>
  </si>
  <si>
    <t>SA510</t>
  </si>
  <si>
    <t>Land at Dove Lane / Ervine Terrace / Wilson Place / Cheapside</t>
  </si>
  <si>
    <t>SA511</t>
  </si>
  <si>
    <t>F C Hammonds 13-17 Dove Lane St Pauls</t>
  </si>
  <si>
    <t>SA512</t>
  </si>
  <si>
    <t>109 - 119 Newfoundland Road</t>
  </si>
  <si>
    <t>BDA0105</t>
  </si>
  <si>
    <t>Land to the rear of 64-68 Stokes Croft, St. Paul's</t>
  </si>
  <si>
    <t>18/05686/F</t>
  </si>
  <si>
    <t>3 Grosvenor Road Bristol BS2 8XD</t>
  </si>
  <si>
    <t>19/02016/F</t>
  </si>
  <si>
    <t>16 Portland Square Bristol BS2 8SJ</t>
  </si>
  <si>
    <t>20/00894/F</t>
  </si>
  <si>
    <t>104-106 Stokes Croft Bristol BS1 3RU</t>
  </si>
  <si>
    <t>21/04485/F</t>
  </si>
  <si>
    <t>2 Lower Ashley Road St Pauls Bristol BS2 9NP</t>
  </si>
  <si>
    <t>21/01760/P</t>
  </si>
  <si>
    <t>The Jamaica Inn 2 - 4 Grosvenor Road Bristol BS2 8XW</t>
  </si>
  <si>
    <t>Reserved matters 22/01665/M</t>
  </si>
  <si>
    <t>15/06172/F</t>
  </si>
  <si>
    <t>54 - 56 Brigstocke Road Bristol BS2 8TY</t>
  </si>
  <si>
    <t>19/00555/COU</t>
  </si>
  <si>
    <t>Building One Newfoundland Court 31 - 49 Newfoundland Circus Bristol BS2 9AP</t>
  </si>
  <si>
    <t>19/00066/F</t>
  </si>
  <si>
    <t>6 Upper York Street Bristol BS2 8QN</t>
  </si>
  <si>
    <t>21/00577/F</t>
  </si>
  <si>
    <t>104 - 106 Stokes Croft Bristol BS1 3RU</t>
  </si>
  <si>
    <t>22/01601/COU</t>
  </si>
  <si>
    <t>56 &amp; 56A Franklyn Street Bristol BS2 9LD</t>
  </si>
  <si>
    <t>22/01736/F</t>
  </si>
  <si>
    <t>Land Surrounding Dove Lane St Pauls Bristol BS2 9JE</t>
  </si>
  <si>
    <t>22/04530/F</t>
  </si>
  <si>
    <t>22/01596/F</t>
  </si>
  <si>
    <t>189A Newfoundland Road Bristol BS2 9NY</t>
  </si>
  <si>
    <t>21/02794/F</t>
  </si>
  <si>
    <t>86-92 &amp; 96-102 Stokes Croft, Croftdale Hepburn Road Bristol BS1 3RJ</t>
  </si>
  <si>
    <t>13/02832/F</t>
  </si>
  <si>
    <t>138 City Road Bristol BS2 8YG</t>
  </si>
  <si>
    <t>19/01892/F</t>
  </si>
  <si>
    <t>Nos. 31-32 Portland Square And Surrey Street Warehouse  Surrey Street Bristol BS2 8PS</t>
  </si>
  <si>
    <t>20/04743/F</t>
  </si>
  <si>
    <t>2 - 18 Stokes Croft And  2 Moon Street Bristol BS1 3PR</t>
  </si>
  <si>
    <t>22/01665/M</t>
  </si>
  <si>
    <t>22/00879/F</t>
  </si>
  <si>
    <t>10 - 12 Cave Street Bristol BS2 8RU</t>
  </si>
  <si>
    <t>DS5</t>
  </si>
  <si>
    <t>Frome Gateway</t>
  </si>
  <si>
    <t>Lawrence Hill</t>
  </si>
  <si>
    <t>19/02071/F</t>
  </si>
  <si>
    <t>85 - 87 Stapleton Road Easton Bristol BS5 0QF</t>
  </si>
  <si>
    <t>19/02785/F</t>
  </si>
  <si>
    <t>The Christadelphian Hall Midland Road Bristol BS2 0JY</t>
  </si>
  <si>
    <t>21/02962/F</t>
  </si>
  <si>
    <t>Ground Floor 30 Midland Road Bristol BS2 0JY</t>
  </si>
  <si>
    <t>18/02913/F</t>
  </si>
  <si>
    <t>40-48 Midland Road Bristol BS2 0JY</t>
  </si>
  <si>
    <t>15/06483/F</t>
  </si>
  <si>
    <t>Land On West Side Of 95 Jacob Street Bristol</t>
  </si>
  <si>
    <t>19/01525/F</t>
  </si>
  <si>
    <t>16 Midland Street &amp; 32-34 Midland Road Bristol BS2 0JW</t>
  </si>
  <si>
    <t>18/06186/F</t>
  </si>
  <si>
    <t>90 West Street St Philips Bristol BS2 0BW</t>
  </si>
  <si>
    <t>19/06226/F</t>
  </si>
  <si>
    <t>Land At Redcross Lane  Old Market  Bristol BS2 0BE</t>
  </si>
  <si>
    <t>20/01150/F</t>
  </si>
  <si>
    <t>Soapworks Broad Plain Bristol BS2 0JP</t>
  </si>
  <si>
    <t>22/00426/F</t>
  </si>
  <si>
    <t>17 Midland Road Bristol BS2 0JT</t>
  </si>
  <si>
    <t>22/01611/F</t>
  </si>
  <si>
    <t>Atticus House West Street St Philips Bristol BS2 0DF</t>
  </si>
  <si>
    <t>22/02544/F</t>
  </si>
  <si>
    <t>40 - 41 Old Market Street Bristol BS2 0EZ</t>
  </si>
  <si>
    <t>20/01835/F</t>
  </si>
  <si>
    <t>7 Redcross Street Bristol BS2 0BA</t>
  </si>
  <si>
    <t>21/04338/F</t>
  </si>
  <si>
    <t>Trinity Road Police Station Trinity Road Bristol BS2 0NW</t>
  </si>
  <si>
    <t>22/03376/F</t>
  </si>
  <si>
    <t>44 West Street St Philips Bristol BS2 0BH</t>
  </si>
  <si>
    <t>22/05540/F</t>
  </si>
  <si>
    <t>Apartment 1 Seven Ways St Matthias Park Bristol BS2 9DP</t>
  </si>
  <si>
    <t>21/02530/FB</t>
  </si>
  <si>
    <t>63 - 69 Kingsland Road Bristol BS2 0QX</t>
  </si>
  <si>
    <t>21/02474/F</t>
  </si>
  <si>
    <t>17 West Street St Philips Bristol BS2 0DF</t>
  </si>
  <si>
    <t>21/01065/P</t>
  </si>
  <si>
    <t>11 - 17 Wade Street Bristol BS2 9DR</t>
  </si>
  <si>
    <t>Reserved matters 23/03834/M</t>
  </si>
  <si>
    <t>BDA2301</t>
  </si>
  <si>
    <t>Land to the south of Warwick Road / Oxford Place, Easton</t>
  </si>
  <si>
    <t>BDA2302</t>
  </si>
  <si>
    <t>Former Barton Hill Nursery School, Queen Ann Road, St Philips</t>
  </si>
  <si>
    <t>17/00088/F</t>
  </si>
  <si>
    <t>95A Chaplin Road Bristol BS5 0LB</t>
  </si>
  <si>
    <t>15/02875/F</t>
  </si>
  <si>
    <t>Reor of 291 Stapleton Road Easton Bristol BS5 0NH</t>
  </si>
  <si>
    <t>16/02179/F</t>
  </si>
  <si>
    <t>Land adjacent 2 Walton Street Bristol BS5 0JG</t>
  </si>
  <si>
    <t>20/01209/F</t>
  </si>
  <si>
    <t>Old Stables Felix Road Bristol</t>
  </si>
  <si>
    <t>21/03532/F</t>
  </si>
  <si>
    <t>The Mill Youth Centre  Lower Ashley Road Easton Bristol BS5 0YJ</t>
  </si>
  <si>
    <t>22/03334/P</t>
  </si>
  <si>
    <t>262 Stapleton Road Easton Bristol BS5 0NP</t>
  </si>
  <si>
    <t>20/02341/F</t>
  </si>
  <si>
    <t>Lord Nelson Aiken Street Bristol BS5 9TG</t>
  </si>
  <si>
    <t>21/02741/F</t>
  </si>
  <si>
    <t>106 Feeder Road Bristol BS2 0UB</t>
  </si>
  <si>
    <t>21/06118/F</t>
  </si>
  <si>
    <t>237 Stapleton Road Easton Bristol BS5 0PG</t>
  </si>
  <si>
    <t>23/70083/DM</t>
  </si>
  <si>
    <t>250 Stapleton Road Easton Bristol BS5 0NT</t>
  </si>
  <si>
    <t>DS3</t>
  </si>
  <si>
    <t>St. Philip's Marsh</t>
  </si>
  <si>
    <t>BDA2401</t>
  </si>
  <si>
    <t>Bridge Farm, Land at South Hayes, Lockleaze</t>
  </si>
  <si>
    <t>Lockleaze</t>
  </si>
  <si>
    <t>22/00602/F</t>
  </si>
  <si>
    <t>19 Lockleaze Road Bristol BS7 9RP</t>
  </si>
  <si>
    <t>22/01638/FB</t>
  </si>
  <si>
    <t>Land Formerly 190 To 196 Romney Avenue Bristol BS7 9TE</t>
  </si>
  <si>
    <t>22/02977/F</t>
  </si>
  <si>
    <t>373 - 375 Filton Avenue Bristol BS7 0LH</t>
  </si>
  <si>
    <t>18/04138/F</t>
  </si>
  <si>
    <t>15 Crowther Road Bristol BS7 9NS</t>
  </si>
  <si>
    <t>22/04310/F</t>
  </si>
  <si>
    <t>78 Stottbury Road Bristol BS7 9NG</t>
  </si>
  <si>
    <t>22/04786/F</t>
  </si>
  <si>
    <t>Whites House Station Lane Bristol BS7 9NB</t>
  </si>
  <si>
    <t>BDA1201</t>
  </si>
  <si>
    <t>16-20 Fishponds Road, Easton</t>
  </si>
  <si>
    <t>Easton</t>
  </si>
  <si>
    <t>14/04112/F</t>
  </si>
  <si>
    <t>R/O 149  - 155 Church Road Redfield Bristol BS5 9LA</t>
  </si>
  <si>
    <t>19/00011/F</t>
  </si>
  <si>
    <t>Land adj. 58 - 62 Belle Vue Road Easton Bristol BS5 6DP</t>
  </si>
  <si>
    <t>12/01987/F</t>
  </si>
  <si>
    <t>R/O The Redfield Inn 117 - 119 Church Road And 121 Church Road Redfield Bristol BS5 9JR</t>
  </si>
  <si>
    <t>16/02431/F</t>
  </si>
  <si>
    <t>Land adj. 79 Victoria Parade Bristol BS5 9EA</t>
  </si>
  <si>
    <t>18/00667/COU</t>
  </si>
  <si>
    <t>Former Elizabeth Shaw Chocolate Factory Part Of Ground Floor And First Floor Of Reception Building (Block C) Greenbank Road Bristol BS5 6EL</t>
  </si>
  <si>
    <t>21/06437/F</t>
  </si>
  <si>
    <t>439 Stapleton Road Easton Bristol BS5 6NA</t>
  </si>
  <si>
    <t>20/02216/F</t>
  </si>
  <si>
    <t>1B Woodbine Road Bristol BS5 9AJ</t>
  </si>
  <si>
    <t>19/05280/F</t>
  </si>
  <si>
    <t>Land Adj To 1 Rose Green Greenbank Road Easton Bristol BS5 6HS</t>
  </si>
  <si>
    <t>21/01209/F</t>
  </si>
  <si>
    <t>90 - 92 Vicarage Road Easton Bristol BS5 9AF</t>
  </si>
  <si>
    <t>15/06400/F</t>
  </si>
  <si>
    <t>Former Chocolate Factory Greenbank Road Easton Bristol BS5 6EL</t>
  </si>
  <si>
    <t>22/04048/COU</t>
  </si>
  <si>
    <t>42 Verrier Road Bristol BS5 9LQ</t>
  </si>
  <si>
    <t>22/06104/F</t>
  </si>
  <si>
    <t>152 Avonvale Road Bristol BS5 9RX</t>
  </si>
  <si>
    <t>23/04443/COU</t>
  </si>
  <si>
    <t>116A Church Road Redfield Bristol BS5 9LJ</t>
  </si>
  <si>
    <t>17/00679/COU</t>
  </si>
  <si>
    <t>Land At The Rear Of 93 - 97 Chelsea Road Bristol</t>
  </si>
  <si>
    <t>23/04790/CU</t>
  </si>
  <si>
    <t>83 St Marks Road Bristol BS5 6HX</t>
  </si>
  <si>
    <t>14/03077/F</t>
  </si>
  <si>
    <t>493B Stapleton Road Eastville Bristol BS5 6PQ</t>
  </si>
  <si>
    <t>21/01451/F</t>
  </si>
  <si>
    <t>271 Whitehall Road Bristol BS5 7BH</t>
  </si>
  <si>
    <t>21/06482/F</t>
  </si>
  <si>
    <t>133 - 135 Hayward Road Bristol BS5 9PY</t>
  </si>
  <si>
    <t>21/06508/F</t>
  </si>
  <si>
    <t>9 Roman Road Easton Bristol BS5 6DH</t>
  </si>
  <si>
    <t>22/04941/F</t>
  </si>
  <si>
    <t>Ground Floor Flat 123 Church Road Redfield Bristol BS5 9JR</t>
  </si>
  <si>
    <t>BSA1207</t>
  </si>
  <si>
    <t>493-499 Bath Road, Kensington Park, nr Arno's Vale</t>
  </si>
  <si>
    <t>Brislington West</t>
  </si>
  <si>
    <t>BDA0702</t>
  </si>
  <si>
    <t>Land at Marmalade Lane (south), Brislington</t>
  </si>
  <si>
    <t>BDA0703</t>
  </si>
  <si>
    <t>Land at Marmalade Lane (north), Brislington</t>
  </si>
  <si>
    <t>13/02305/F</t>
  </si>
  <si>
    <t>121 Winchester Road Bristol BS4 3NH</t>
  </si>
  <si>
    <t>17/01055/F</t>
  </si>
  <si>
    <t>land at 46 The Crest Bristol BS4 3JB</t>
  </si>
  <si>
    <t>17/06564/F</t>
  </si>
  <si>
    <t>land adj. 77 Savoy Road Bristol BS4 3SZ</t>
  </si>
  <si>
    <t>18/01549/F</t>
  </si>
  <si>
    <t>26 Lodway Road Bristol BS4 2NR</t>
  </si>
  <si>
    <t>21/03791/F</t>
  </si>
  <si>
    <t>Land Adj To 20A, &amp; Behind 22, 20, 18, 16 &amp; 14 Eagle Road Bristol</t>
  </si>
  <si>
    <t>23/00012/F</t>
  </si>
  <si>
    <t>Land At 33 West Town Lane Brislington Bristol BS4 5DA</t>
  </si>
  <si>
    <t>19/06011/F</t>
  </si>
  <si>
    <t>29 Runswick Road Bristol BS4 3HY</t>
  </si>
  <si>
    <t>20/02170/F</t>
  </si>
  <si>
    <t>Land To Rear Of 357 - 359 Bath Road Brislington Bristol BS4 3EW</t>
  </si>
  <si>
    <t>21/00992/F</t>
  </si>
  <si>
    <t>Land To Rear Of 22 Savoy Road Bristol BS4 3SX</t>
  </si>
  <si>
    <t>21/00774/F</t>
  </si>
  <si>
    <t>15 Buckingham Road Bristol BS4 3SP</t>
  </si>
  <si>
    <t>15/04217/F</t>
  </si>
  <si>
    <t>Land To North Paintworks Bristol BS4 3EH</t>
  </si>
  <si>
    <t>18/04620/F</t>
  </si>
  <si>
    <t>Former Esso Garage Bath Road Totterdown Bristol BS4 3AG</t>
  </si>
  <si>
    <t>19/03940/F</t>
  </si>
  <si>
    <t>345 Bath Road  Bristol BS4 3EW</t>
  </si>
  <si>
    <t>22/01121/F</t>
  </si>
  <si>
    <t>36 Hulse Road Bristol BS4 5AL</t>
  </si>
  <si>
    <t>21/04834/F</t>
  </si>
  <si>
    <t>3 Nightingale Valley St Annes Terrace Bristol BS4 4DZ</t>
  </si>
  <si>
    <t>22/04510/F</t>
  </si>
  <si>
    <t>Petrol Garage 102 Wick Road Bristol BS4 4HF</t>
  </si>
  <si>
    <t>23/04855/COU</t>
  </si>
  <si>
    <t>109 Sandy Park Road Bristol BS4 3PG</t>
  </si>
  <si>
    <t>23/03956/COU</t>
  </si>
  <si>
    <t>3 Repton Road Brislington Bristol BS4 3LS</t>
  </si>
  <si>
    <t>23/01801/COU</t>
  </si>
  <si>
    <t>105 Sandy Park Road Bristol BS4 3PG</t>
  </si>
  <si>
    <t>18/03885/F</t>
  </si>
  <si>
    <t>1 Edward Road Bristol BS4 3ET</t>
  </si>
  <si>
    <t>21/04068/F</t>
  </si>
  <si>
    <t>576/578 Bath Road Brislington Bristol BS4 3LE</t>
  </si>
  <si>
    <t>21/06776/F</t>
  </si>
  <si>
    <t>54 Churchill Road Bristol BS4 3RW</t>
  </si>
  <si>
    <t>SA102</t>
  </si>
  <si>
    <t>Waterfront Site, Millennium Square</t>
  </si>
  <si>
    <t>Hotwells &amp; Harbourside</t>
  </si>
  <si>
    <t>BDA2101</t>
  </si>
  <si>
    <t>94-96 &amp; 119 Cumberland Road, Spike Island</t>
  </si>
  <si>
    <t>BDA2102</t>
  </si>
  <si>
    <t>Maritime Heritage Centre Public Car Park, Gas Ferry Road</t>
  </si>
  <si>
    <t>18/06614/F</t>
  </si>
  <si>
    <t>98 Hotwell Road Bristol BS8 4UB</t>
  </si>
  <si>
    <t>21/04383/F</t>
  </si>
  <si>
    <t>The Pineapple 37 St Georges Road Bristol BS1 5UU</t>
  </si>
  <si>
    <t>20/04219/F</t>
  </si>
  <si>
    <t>13 St Georges Road Bristol BS1 5UU</t>
  </si>
  <si>
    <t>17/03139/F</t>
  </si>
  <si>
    <t>McArthurs Warehouse Gas Ferry Road Bristol BS1 6UN</t>
  </si>
  <si>
    <t>17/03744/F</t>
  </si>
  <si>
    <t>123 Cumberland Road Bristol BS1 6UG</t>
  </si>
  <si>
    <t>22/00499/F</t>
  </si>
  <si>
    <t>Units 1 And 2 Purifier House Lime Kiln Road Bristol BS1 5AU</t>
  </si>
  <si>
    <t>21/04869/F</t>
  </si>
  <si>
    <t>130 Cumberland Road Bristol BS1 6UX</t>
  </si>
  <si>
    <t>22/00891/F</t>
  </si>
  <si>
    <t>71 &amp; 71A Park Street City Centre Bristol BS1 5PB</t>
  </si>
  <si>
    <t>21/00698/F</t>
  </si>
  <si>
    <t>255 Hotwell Road Bristol BS8 4SF</t>
  </si>
  <si>
    <t>21/05879/F</t>
  </si>
  <si>
    <t>1-2 Brandon Cottages Brandon Steep Bristol BS1 5XL</t>
  </si>
  <si>
    <t>SA403</t>
  </si>
  <si>
    <t>Old Seaman's Chapel, Royal Oak Avenue</t>
  </si>
  <si>
    <t>Central</t>
  </si>
  <si>
    <t>SA404</t>
  </si>
  <si>
    <t>Gap site, 16 Narrow Quay</t>
  </si>
  <si>
    <t>SA608</t>
  </si>
  <si>
    <t>Land and buildings at Victoria Street / Temple Street</t>
  </si>
  <si>
    <t>SA610</t>
  </si>
  <si>
    <t>Railway cutting, Lower Guinea Street</t>
  </si>
  <si>
    <t>SA612</t>
  </si>
  <si>
    <t>The Bell and adjoining buildings, Prewett Street</t>
  </si>
  <si>
    <t>SA506</t>
  </si>
  <si>
    <t>97-101 Stokes Croft</t>
  </si>
  <si>
    <t>SA507</t>
  </si>
  <si>
    <t>27-33 Jamaica Street</t>
  </si>
  <si>
    <t>SA301</t>
  </si>
  <si>
    <t>55-59 St. Michael's Hill</t>
  </si>
  <si>
    <t>SA202</t>
  </si>
  <si>
    <t>Land to the west of Lodge Street</t>
  </si>
  <si>
    <t>BDA0802</t>
  </si>
  <si>
    <t>Redcliffe Way</t>
  </si>
  <si>
    <t>BDA0801</t>
  </si>
  <si>
    <t>The Grove &amp; Prince Street Car Park, Harbourside</t>
  </si>
  <si>
    <t>20/01279/F</t>
  </si>
  <si>
    <t>Rear Of 6 Tyndalls Park Road Bristol BS8 1PY</t>
  </si>
  <si>
    <t>21/04129/F</t>
  </si>
  <si>
    <t>10 Tyndalls Park Road Bristol BS8 1PY</t>
  </si>
  <si>
    <t>20/05642/F</t>
  </si>
  <si>
    <t>Amelia Court Pipe Lane City Centre Bristol BS1 5AJ</t>
  </si>
  <si>
    <t>04/02177/F</t>
  </si>
  <si>
    <t>Former Courage Brewery Counterslip Redcliff Bristol</t>
  </si>
  <si>
    <t>21/02574/F</t>
  </si>
  <si>
    <t>Land Bounded By Redcliff Street, St Thomas Street And Three Queens Lane Redcliffe Bristol</t>
  </si>
  <si>
    <t>18/06722/F</t>
  </si>
  <si>
    <t>Redcliff Wharf (Redcliffe Wharf) Redcliffe Way Bristol BS1 6SR</t>
  </si>
  <si>
    <t>20/03519/COU</t>
  </si>
  <si>
    <t>Alliance House Baldwin Street Bristol BS1 1SD</t>
  </si>
  <si>
    <t>19/01255/F</t>
  </si>
  <si>
    <t>Avon Fire And Rescue Service Headquarters Temple Back Bristol BS1 6EU</t>
  </si>
  <si>
    <t>19/01908/M</t>
  </si>
  <si>
    <t>Land At Wapping Wharf Wapping Road Bristol BS1 4RH (Block G)</t>
  </si>
  <si>
    <t>21/04052/COU</t>
  </si>
  <si>
    <t>College House 32-34 College Green Bristol BS1 5SP</t>
  </si>
  <si>
    <t>21/06916/F</t>
  </si>
  <si>
    <t>4 Queen Square Bristol BS1 4JQ</t>
  </si>
  <si>
    <t>21/05422/F</t>
  </si>
  <si>
    <t>Air Space Between 30 - 38 &amp; 42 - 46 Baldwin Street Bristol BS1 1NR</t>
  </si>
  <si>
    <t>21/06911/F</t>
  </si>
  <si>
    <t>Land To Rear Of 9 Priory Road Clifton Bristol BS8 1TU</t>
  </si>
  <si>
    <t>22/05425/F</t>
  </si>
  <si>
    <t>80 Park Street City Centre Bristol BS1 5LA</t>
  </si>
  <si>
    <t>22/00790/F</t>
  </si>
  <si>
    <t>51 Stokes Croft Bristol BS1 3QP</t>
  </si>
  <si>
    <t>22/01891/F</t>
  </si>
  <si>
    <t>New City Centre Sauna 39 Stokes Croft Bristol BS1 3PY</t>
  </si>
  <si>
    <t>23/00987/COU</t>
  </si>
  <si>
    <t>The Office (Ground Floor) 7 Barossa Place Bristol BS1 6SU</t>
  </si>
  <si>
    <t>16/02349/F</t>
  </si>
  <si>
    <t>13/04505/F</t>
  </si>
  <si>
    <t>Tyndall House 52 Tyndalls Park Road Bristol BS8 1PL</t>
  </si>
  <si>
    <t>11/01465/F</t>
  </si>
  <si>
    <t>Tyndalls House 52 Tyndalls Park Road Bristol</t>
  </si>
  <si>
    <t>20/01395/F</t>
  </si>
  <si>
    <t>34 Park Street City Centre Bristol BS1 5JG</t>
  </si>
  <si>
    <t>20/01639/F</t>
  </si>
  <si>
    <t>Alexander House Telephone Avenue Bristol BS1 4BS</t>
  </si>
  <si>
    <t>20/00433/F</t>
  </si>
  <si>
    <t>The Hawthorns Woodland Road Bristol BS8 1UQ</t>
  </si>
  <si>
    <t>21/05405/F</t>
  </si>
  <si>
    <t>48 Park Street City Centre Bristol BS1 5JG</t>
  </si>
  <si>
    <t>21/04306/F</t>
  </si>
  <si>
    <t>Land Bounded By Redcliff Street, St Thomas Street And Three Queens Lane Redcliffe Bristol BS1 6LJ`</t>
  </si>
  <si>
    <t>23/01314/F</t>
  </si>
  <si>
    <t>46 Queen Square Bristol BS1 4LY</t>
  </si>
  <si>
    <t>21/06006/F</t>
  </si>
  <si>
    <t>22-23 Denmark Street Bristol BS1 5DQ</t>
  </si>
  <si>
    <t>22/02562/F</t>
  </si>
  <si>
    <t>Raj Mahal City 69 Clarence Road Redcliff Bristol BS1 6RP</t>
  </si>
  <si>
    <t>23/00799/F</t>
  </si>
  <si>
    <t>10 - 12 Triangle South Bristol BS8 1EY</t>
  </si>
  <si>
    <t>19/01319/P</t>
  </si>
  <si>
    <t>The Former Bell Public House 7 Prewett Street Bristol BS1 6PB</t>
  </si>
  <si>
    <t>BDA2801</t>
  </si>
  <si>
    <t>Land to the south of Blackswarth Road, Avonview</t>
  </si>
  <si>
    <t>St George West</t>
  </si>
  <si>
    <t>BDA2802</t>
  </si>
  <si>
    <t>Part of Soaphouse Industrial Estate, Howard St</t>
  </si>
  <si>
    <t>BDA2803</t>
  </si>
  <si>
    <t>222-232 Church Road, St. George</t>
  </si>
  <si>
    <t>18/04146/F</t>
  </si>
  <si>
    <t>Land To Rear Of 342 Church Road St George Bristol BS5 8AJ</t>
  </si>
  <si>
    <t>19/00642/F</t>
  </si>
  <si>
    <t>278-282 Church Road(Land To The Rear Of 278 To 282) St George Bristol BS5 8AH</t>
  </si>
  <si>
    <t>21/00995/F</t>
  </si>
  <si>
    <t>268 Church Road St George Bristol BS5 8AF</t>
  </si>
  <si>
    <t>04/03995/P</t>
  </si>
  <si>
    <t>Redfield Post Office Chalks Road Bristol BS5 9EW</t>
  </si>
  <si>
    <t>Reserved matters 07/00677/M</t>
  </si>
  <si>
    <t>16/02271/F</t>
  </si>
  <si>
    <t>20-34 Lyppiatt Road Bristol BS5 9HR</t>
  </si>
  <si>
    <t>21/04832/F</t>
  </si>
  <si>
    <t>Martins Hire Grindell Road Bristol BS5 9PG</t>
  </si>
  <si>
    <t>21/06185/F</t>
  </si>
  <si>
    <t>7 Crown Hill Bristol BS5 7JL</t>
  </si>
  <si>
    <t>23/04964/F</t>
  </si>
  <si>
    <t>Land Of Former 4 Beaufort Close Bristol BS5 8DJ</t>
  </si>
  <si>
    <t>23/03328/COU</t>
  </si>
  <si>
    <t>1A Park Avenue St George Bristol BS5 7JB</t>
  </si>
  <si>
    <t>BDA0601</t>
  </si>
  <si>
    <t>Land at Latimer Close, Brislington</t>
  </si>
  <si>
    <t>Brislington East</t>
  </si>
  <si>
    <t>92/00392/F</t>
  </si>
  <si>
    <t>Adj. The Chestnuts, Bonville Road, Brislington</t>
  </si>
  <si>
    <t>15/00687/F</t>
  </si>
  <si>
    <t>Land adj. 223 Allison Road Bristol BS4 4PA</t>
  </si>
  <si>
    <t>21/05860/F</t>
  </si>
  <si>
    <t>Garages Capgrave Crescent Bristol BS4 4TW</t>
  </si>
  <si>
    <t>17/01123/F</t>
  </si>
  <si>
    <t>Land adj. 1 Bellevue Park Bristol BS4 4JR</t>
  </si>
  <si>
    <t>18/05624/F</t>
  </si>
  <si>
    <t>13 Capgrave Close Bristol BS4 4TJ</t>
  </si>
  <si>
    <t>19/03645/F</t>
  </si>
  <si>
    <t>2 Emery Road Bristol BS4 5PN</t>
  </si>
  <si>
    <t>21/06498/F</t>
  </si>
  <si>
    <t>113 Jersey Avenue Bristol BS4 4QX</t>
  </si>
  <si>
    <t>21/00851/F</t>
  </si>
  <si>
    <t>163 Birchwood Road Bristol BS4 4RB</t>
  </si>
  <si>
    <t>21/01962/F</t>
  </si>
  <si>
    <t>36 Hollywood Road Bristol BS4 4LD</t>
  </si>
  <si>
    <t>21/00143/F</t>
  </si>
  <si>
    <t>87 School Road Brislington Bristol BS4 4NE</t>
  </si>
  <si>
    <t>21/05789/F</t>
  </si>
  <si>
    <t>21 Sherwell Road Bristol BS4 4JX</t>
  </si>
  <si>
    <t>21/05946/F</t>
  </si>
  <si>
    <t>2 Belroyal Avenue Bristol BS4 4RT</t>
  </si>
  <si>
    <t>22/01878/P</t>
  </si>
  <si>
    <t>Land At Broom Hill/Brislington Meadows Broomhill Road Bristol BS4 4UD</t>
  </si>
  <si>
    <t>22/01548/F</t>
  </si>
  <si>
    <t>Christadelphian Meeting Room Church Hill Bristol BS4 4LT</t>
  </si>
  <si>
    <t>BDA2702</t>
  </si>
  <si>
    <t>Land at corner of Bryants Hill and Furber Road, St George</t>
  </si>
  <si>
    <t>St George Troopers Hill</t>
  </si>
  <si>
    <t>BDA2703</t>
  </si>
  <si>
    <t>Land at Nags Head Hill, St George</t>
  </si>
  <si>
    <t>06/00716/F</t>
  </si>
  <si>
    <t>Land to the rear of 243 Dundridge Lane St George Bristol  BS5 8SU</t>
  </si>
  <si>
    <t>17/00841/F</t>
  </si>
  <si>
    <t>land adj. 21 Dundridge Lane Bristol BS5 8SE</t>
  </si>
  <si>
    <t>17/00865/F</t>
  </si>
  <si>
    <t>Land adj. 53 Nibletts Hill Bristol BS5 8TP</t>
  </si>
  <si>
    <t>17/04220/F</t>
  </si>
  <si>
    <t>Garages West Of Avalon Road Bristol</t>
  </si>
  <si>
    <t>20/05998/F</t>
  </si>
  <si>
    <t>57 Nibletts Hill Bristol BS5 8TP</t>
  </si>
  <si>
    <t>18/06422/F</t>
  </si>
  <si>
    <t>20 Fir Tree Lane Bristol BS5 8TZ</t>
  </si>
  <si>
    <t>19/01099/F</t>
  </si>
  <si>
    <t>41 Troopers Hill Road Bristol BS5 8BW</t>
  </si>
  <si>
    <t>19/03350/F</t>
  </si>
  <si>
    <t>11 Hilltop Gardens Bristol BS5 8LG</t>
  </si>
  <si>
    <t>23/03692/F</t>
  </si>
  <si>
    <t>Land Adjacent To 1 Rossiters Lane St George Bristol BS5 8TN</t>
  </si>
  <si>
    <t>23/03063/F</t>
  </si>
  <si>
    <t>254 Kingsway St George Bristol BS5 8NS</t>
  </si>
  <si>
    <t>23/02627/F</t>
  </si>
  <si>
    <t>59 Furber Road Bristol BS5 8PX</t>
  </si>
  <si>
    <t>22/05011/F</t>
  </si>
  <si>
    <t>64 Dundridge Lane Bristol BS5 8SH</t>
  </si>
  <si>
    <t>22/03657/F</t>
  </si>
  <si>
    <t>Land adj. 16 Jeffries Hill Bottom Bristol BS15 3BQ</t>
  </si>
  <si>
    <t>22/03816/F</t>
  </si>
  <si>
    <t>64 Air Balloon Road Bristol BS5 8LF</t>
  </si>
  <si>
    <t>BSA0906</t>
  </si>
  <si>
    <t>Car Sales site at 62-74 Bell Hill Road, St George</t>
  </si>
  <si>
    <t>St George Central</t>
  </si>
  <si>
    <t>BSA0907</t>
  </si>
  <si>
    <t>47 - 49 Summerhill Road, St George</t>
  </si>
  <si>
    <t>BDA2601</t>
  </si>
  <si>
    <t>Land at Two Mile Hill Road / Charlton Road, St George</t>
  </si>
  <si>
    <t>BDA2602</t>
  </si>
  <si>
    <t>81-83 Two Mile Hill Road, St George</t>
  </si>
  <si>
    <t>BDA2603</t>
  </si>
  <si>
    <t>Land at Two Mile Hill Road / Waters Road, St George</t>
  </si>
  <si>
    <t>BDA2605</t>
  </si>
  <si>
    <t>Land at Broad Road / Lodge Road, St George</t>
  </si>
  <si>
    <t>07/04966/F</t>
  </si>
  <si>
    <t>137-145 Two Mile Hill Road Bristol BS15 1BH</t>
  </si>
  <si>
    <t>19/03914/F</t>
  </si>
  <si>
    <t>Land To Rear Of 1 Holdenhurst Road Bristol BS15 1HL</t>
  </si>
  <si>
    <t>17/00922/F</t>
  </si>
  <si>
    <t>Land at rear off 160 Whiteway Road Bristol BS5 7RA</t>
  </si>
  <si>
    <t>19/04537/F</t>
  </si>
  <si>
    <t>19 Bourne Close Bristol BS15 8AY</t>
  </si>
  <si>
    <t>21/02122/F</t>
  </si>
  <si>
    <t>1 Burchells Avenue Bristol BS15 1DN</t>
  </si>
  <si>
    <t>21/06073/F</t>
  </si>
  <si>
    <t>Land Next To 97 Clouds Hill Road Bristol BS5 7HH</t>
  </si>
  <si>
    <t>21/03529/F</t>
  </si>
  <si>
    <t>Evangel Mission  King Street St George Bristol BS15 1DL</t>
  </si>
  <si>
    <t>21/04390/F</t>
  </si>
  <si>
    <t>Land Adjacent/Rear Of 82A Kingsway Bristol BS5 8NF</t>
  </si>
  <si>
    <t>21/05004/F</t>
  </si>
  <si>
    <t>56 Charlton Road St George Bristol BS15 1HB</t>
  </si>
  <si>
    <t>21/00942/COU</t>
  </si>
  <si>
    <t>335 - 337 Two Mile Hill Road Bristol BS15 1AN</t>
  </si>
  <si>
    <t>18/04511/F</t>
  </si>
  <si>
    <t>414 Speedwell Road Bristol BS15 1ES</t>
  </si>
  <si>
    <t>21/05368/P</t>
  </si>
  <si>
    <t>Land Of Former 254 To 256 Two Mile Hill Road Bristol BS15 1BA</t>
  </si>
  <si>
    <t>Reserved matters pending 23/04750/M</t>
  </si>
  <si>
    <t>22/01408/F</t>
  </si>
  <si>
    <t>127 Kingsway Bristol BS5 8NQ</t>
  </si>
  <si>
    <t>21/06918/F</t>
  </si>
  <si>
    <t>47 - 49 Summerhill Road Bristol BS5 8HQ</t>
  </si>
  <si>
    <t>22/02072/F</t>
  </si>
  <si>
    <t>194 Speedwell Road Bristol BS5 7SU</t>
  </si>
  <si>
    <t>22/05345/F</t>
  </si>
  <si>
    <t>269 - 271 Two Mile Hill Road Bristol BS15 1AX</t>
  </si>
  <si>
    <t>16/01037/F</t>
  </si>
  <si>
    <t>The Worlds End 157 Clouds Hill Road Bristol BS5 7LH</t>
  </si>
  <si>
    <t>21/00071/F</t>
  </si>
  <si>
    <t>468 Soundwell Road Bristol BS15 1JU</t>
  </si>
  <si>
    <t>21/05034/F</t>
  </si>
  <si>
    <t>81 - 83 Bell Hill Road Bristol BS5 7LY</t>
  </si>
  <si>
    <t>21/04742/F</t>
  </si>
  <si>
    <t>41 Kennard Rise Bristol BS15 8AF</t>
  </si>
  <si>
    <t>21/06555/F</t>
  </si>
  <si>
    <t>96 Clouds Hill Road Bristol BS5 7LF</t>
  </si>
  <si>
    <t>DS13</t>
  </si>
  <si>
    <t>DS1A</t>
  </si>
  <si>
    <t>Bristol City Centre - Broadmead, Castle Park and the Old City</t>
  </si>
  <si>
    <t>SA101</t>
  </si>
  <si>
    <t>Wapping Wharf, Wapping Road</t>
  </si>
  <si>
    <t>04/04126/P</t>
  </si>
  <si>
    <t>Land At Wapping Wharf Wapping Road Bristol</t>
  </si>
  <si>
    <t>Reserved matters not submitted for these plot(s)</t>
  </si>
  <si>
    <t>DS9</t>
  </si>
  <si>
    <t>Brislington</t>
  </si>
  <si>
    <t>DS8</t>
  </si>
  <si>
    <t>Central Bedminster</t>
  </si>
  <si>
    <t>DS12</t>
  </si>
  <si>
    <t>Bath Road, Brislington</t>
  </si>
  <si>
    <t>GB</t>
  </si>
  <si>
    <t>21/05169/F</t>
  </si>
  <si>
    <t>88 Wingfield Road Bristol BS3 5EQ</t>
  </si>
  <si>
    <t>18/02055/P</t>
  </si>
  <si>
    <t>Former School Site Hawkfield Road Bristol</t>
  </si>
  <si>
    <t>Reserved matters 19/02242/M</t>
  </si>
  <si>
    <t>20/00299/F</t>
  </si>
  <si>
    <t>Land North Of Airport Road Bristol BS14 9UG</t>
  </si>
  <si>
    <t>22/04896/P</t>
  </si>
  <si>
    <t>46 Queens Road Knowle Bristol BS4 2LT</t>
  </si>
  <si>
    <t>DS7</t>
  </si>
  <si>
    <t>Central Fishponds</t>
  </si>
  <si>
    <t>19/06228/F</t>
  </si>
  <si>
    <t>Forecourt Motors Hillfields Avenue Bristol BS16 4JW</t>
  </si>
  <si>
    <t>21/04368/F</t>
  </si>
  <si>
    <t>The Elms House Park Road Stapleton Bristol BS16 1AA</t>
  </si>
  <si>
    <t>DS6</t>
  </si>
  <si>
    <t>DS4</t>
  </si>
  <si>
    <t>Western Harbour</t>
  </si>
  <si>
    <t>DS2</t>
  </si>
  <si>
    <t>Bristol Temple Quarter</t>
  </si>
  <si>
    <t>DS11-1</t>
  </si>
  <si>
    <t>Land at Ashton Gate</t>
  </si>
  <si>
    <t>Full site planning permission</t>
  </si>
  <si>
    <t>DS11-2</t>
  </si>
  <si>
    <t>Land at Elsbert Drive, Bishopsworth</t>
  </si>
  <si>
    <t>19/05800/F</t>
  </si>
  <si>
    <t>22B Bifield Road Bristol BS14 8TJ</t>
  </si>
  <si>
    <t>21/03166/P</t>
  </si>
  <si>
    <t>Land West Of Silbury Road Bristol</t>
  </si>
  <si>
    <t>23/01407/F</t>
  </si>
  <si>
    <t>NCP Rupert Street City Centre Bristol BS1 2PY</t>
  </si>
  <si>
    <t>REF</t>
  </si>
  <si>
    <t>Total</t>
  </si>
  <si>
    <t>2025 to 29</t>
  </si>
  <si>
    <t>2030 to 34</t>
  </si>
  <si>
    <t>2035 to 40</t>
  </si>
  <si>
    <t>2041 on</t>
  </si>
  <si>
    <t>Strategy Area</t>
  </si>
  <si>
    <t>Trajectory Notes</t>
  </si>
  <si>
    <t>Site Type</t>
  </si>
  <si>
    <t>Small sites windfall</t>
  </si>
  <si>
    <t>Urban potential</t>
  </si>
  <si>
    <t>Student accommodation</t>
  </si>
  <si>
    <t>Small sites windfall:</t>
  </si>
  <si>
    <t>The spatial distribution is trend-based, derived from the % of total past small site completions in each area</t>
  </si>
  <si>
    <t>Urban potential:</t>
  </si>
  <si>
    <t>The spatial distribution reflects the findings of the urban potential assessment</t>
  </si>
  <si>
    <t>Student accommodation:</t>
  </si>
  <si>
    <t>The spatial distribution is based on policy H7 proposals for student accommodation outside development strategy areas (bedspaces ÷ 2.5)</t>
  </si>
  <si>
    <t>Full planning permissions, and outline permissions with reserved matters approval, are assumed to come forward within the first five years. Other permissions, and sites that have yet to obtain permission, are assumed to come forward later.</t>
  </si>
  <si>
    <t>The trajectory is summarised by spatial strategy area and (for site-specific elements) by ward. Where a site straddles a boundary, the full capacity is assigned on a 'best fit' basis to the spatial strategy area or ward that carries the largest share of the developable area.</t>
  </si>
  <si>
    <t>Future updates to the Bristol Housing Trajectory will update the capacity figures to reflect the latest stock of planning permissions as set out in the annual Residential Development Survey.</t>
  </si>
  <si>
    <t>1. Full trajectory by source type</t>
  </si>
  <si>
    <t>Source type</t>
  </si>
  <si>
    <t>Estimated trajectory</t>
  </si>
  <si>
    <t>Site-specific elements</t>
  </si>
  <si>
    <t>Citywide elements</t>
  </si>
  <si>
    <t>2. Full trajectory by source</t>
  </si>
  <si>
    <t>Source</t>
  </si>
  <si>
    <t>Development Strategy - Area of growth and regeneration</t>
  </si>
  <si>
    <t>Planning Permission</t>
  </si>
  <si>
    <t>Development Allocation - Existing</t>
  </si>
  <si>
    <t>Development Allocation - Proposed</t>
  </si>
  <si>
    <t>Development Strategy - Green Belt allocation</t>
  </si>
  <si>
    <t>Citywide - small sites windfall</t>
  </si>
  <si>
    <t>Citywide - urban potential</t>
  </si>
  <si>
    <t>Citywide - student accommodation</t>
  </si>
  <si>
    <t xml:space="preserve">Completions </t>
  </si>
  <si>
    <t>2023 to 24</t>
  </si>
  <si>
    <t>Bristol Housing Trajectory 2024</t>
  </si>
  <si>
    <t>Total to 2040</t>
  </si>
  <si>
    <t>Full capacity</t>
  </si>
  <si>
    <t>3. Site-specific elements by ward</t>
  </si>
  <si>
    <t>Row Labels</t>
  </si>
  <si>
    <t>(blank)</t>
  </si>
  <si>
    <t>Grand Total</t>
  </si>
  <si>
    <t>Sum of 2025 to 29</t>
  </si>
  <si>
    <t>Sum of 2030 to 34</t>
  </si>
  <si>
    <t>Sum of 2035 to 40</t>
  </si>
  <si>
    <t>Sum of 2041 on</t>
  </si>
  <si>
    <t>Date of issue: 20 March 2025</t>
  </si>
  <si>
    <t>The Bristol Housing Trajectory 2024 sets out, in 5-year tranches, the estimated delivery of new homes over the period of the emerging Bristol Local Plan.</t>
  </si>
  <si>
    <t>The trajectory reflects Bristol's stock of residential planning permissions as at April 2024.</t>
  </si>
  <si>
    <r>
      <t>Note:</t>
    </r>
    <r>
      <rPr>
        <sz val="11"/>
        <color theme="1"/>
        <rFont val="Aptos Narrow"/>
        <family val="2"/>
        <scheme val="minor"/>
      </rPr>
      <t xml:space="preserve"> Figures may not sum due to rounding.</t>
    </r>
  </si>
  <si>
    <t>3. Full trajectory by spatial strategy area</t>
  </si>
  <si>
    <t>Spatial Strategy Area</t>
  </si>
  <si>
    <t>3a. Site-specific elements by spatial strategy area</t>
  </si>
  <si>
    <t>Sum of Total to 2040</t>
  </si>
  <si>
    <t>Sum of Full capacity</t>
  </si>
  <si>
    <t>3b. Citywide components by spatial strategy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</si>
</sst>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u/>
      <sz val="14"/>
      <color theme="1"/>
      <name val="Aptos Narrow"/>
      <family val="2"/>
      <scheme val="minor"/>
    </font>
    <font>
      <sz val="12"/>
      <color theme="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4.9989318521683403E-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18" fillId="0" borderId="0" xfId="0" applyFont="1"/>
    <xf numFmtId="0" fontId="19" fillId="0" borderId="0" xfId="0" applyFont="1"/>
    <xf numFmtId="0" fontId="16" fillId="33" borderId="0" xfId="0" applyFont="1" applyFill="1"/>
    <xf numFmtId="0" fontId="0" fillId="33" borderId="0" xfId="0" applyFill="1"/>
    <xf numFmtId="0" fontId="16" fillId="0" borderId="0" xfId="0" applyFont="1"/>
    <xf numFmtId="3" fontId="0" fillId="0" borderId="0" xfId="0" applyNumberFormat="1"/>
    <xf numFmtId="0" fontId="0" fillId="34" borderId="0" xfId="0" applyFill="1"/>
    <xf numFmtId="0" fontId="0" fillId="0" borderId="0" xfId="0" pivotButton="1"/>
    <xf numFmtId="0" fontId="0" fillId="0" borderId="0" xfId="0" applyAlignment="1">
      <alignment horizontal="left"/>
    </xf>
    <xf numFmtId="3" fontId="16" fillId="0" borderId="0" xfId="0" applyNumberFormat="1" applyFont="1"/>
    <xf numFmtId="0" fontId="16" fillId="0" borderId="0" xfId="0" applyFont="1" applyAlignment="1">
      <alignment wrapText="1"/>
    </xf>
    <xf numFmtId="0" fontId="0" fillId="0" borderId="0" xfId="0" applyAlignment="1">
      <alignment wrapText="1"/>
    </xf>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35.630326041668" createdVersion="8" refreshedVersion="8" minRefreshableVersion="3" recordCount="761" xr:uid="{3313482F-B98C-4BF5-AD2A-F2640FB7A7ED}">
  <cacheSource type="worksheet">
    <worksheetSource ref="A1:M1048576" sheet="Full data - site list"/>
  </cacheSource>
  <cacheFields count="13">
    <cacheField name="REF" numFmtId="0">
      <sharedItems containsBlank="1"/>
    </cacheField>
    <cacheField name="Name" numFmtId="0">
      <sharedItems containsBlank="1"/>
    </cacheField>
    <cacheField name="Site Type" numFmtId="0">
      <sharedItems containsBlank="1"/>
    </cacheField>
    <cacheField name="Full capacity" numFmtId="0">
      <sharedItems containsString="0" containsBlank="1" containsNumber="1" containsInteger="1" minValue="-46" maxValue="4342"/>
    </cacheField>
    <cacheField name="Total to 2040" numFmtId="0">
      <sharedItems containsString="0" containsBlank="1" containsNumber="1" containsInteger="1" minValue="-46" maxValue="4026"/>
    </cacheField>
    <cacheField name="2025 to 29" numFmtId="0">
      <sharedItems containsString="0" containsBlank="1" containsNumber="1" containsInteger="1" minValue="-46" maxValue="2920"/>
    </cacheField>
    <cacheField name="2030 to 34" numFmtId="0">
      <sharedItems containsString="0" containsBlank="1" containsNumber="1" containsInteger="1" minValue="0" maxValue="1776"/>
    </cacheField>
    <cacheField name="2035 to 40" numFmtId="0">
      <sharedItems containsString="0" containsBlank="1" containsNumber="1" containsInteger="1" minValue="0" maxValue="1081"/>
    </cacheField>
    <cacheField name="2041 on" numFmtId="0">
      <sharedItems containsString="0" containsBlank="1" containsNumber="1" containsInteger="1" minValue="0" maxValue="869"/>
    </cacheField>
    <cacheField name="Strategy Area" numFmtId="0">
      <sharedItems containsBlank="1" count="5">
        <s v="Central Bristol"/>
        <s v="East Bristol"/>
        <s v="South Bristol"/>
        <s v="North Bristol"/>
        <m/>
      </sharedItems>
    </cacheField>
    <cacheField name="Ward" numFmtId="0">
      <sharedItems containsBlank="1" count="35">
        <s v="Central"/>
        <s v="Lawrence Hill"/>
        <s v="Hotwells &amp; Harbourside"/>
        <s v="Hillfields"/>
        <s v="Southville"/>
        <s v="Brislington West"/>
        <s v="Bedminster"/>
        <s v="Bishopsworth"/>
        <s v="Lockleaze"/>
        <s v="Southmead"/>
        <s v="Ashley"/>
        <s v="Bishopston &amp; Ashley Down"/>
        <s v="Brislington East"/>
        <s v="Clifton"/>
        <s v="Clifton Down"/>
        <s v="Cotham"/>
        <s v="Easton"/>
        <s v="Eastville"/>
        <s v="Filwood"/>
        <s v="Frome Vale"/>
        <s v="Hartcliffe &amp; Withywood"/>
        <s v="Henbury &amp; Brentry"/>
        <s v="Horfield"/>
        <s v="Redland"/>
        <s v="St George Central"/>
        <s v="St George Troopers Hill"/>
        <s v="St George West"/>
        <s v="Stockwood"/>
        <s v="Stoke Bishop"/>
        <s v="Westbury-on-Trym &amp; Henleaze"/>
        <s v="Windmill Hill"/>
        <s v="Avonmouth &amp; Lawrence Weston"/>
        <s v="Knowle"/>
        <s v="Hengrove &amp; Whitchurch Park"/>
        <m/>
      </sharedItems>
    </cacheField>
    <cacheField name="AreaHa" numFmtId="0">
      <sharedItems containsString="0" containsBlank="1" containsNumber="1" minValue="0" maxValue="107.10179513600001"/>
    </cacheField>
    <cacheField name="Trajectory Notes"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35.632673495369" createdVersion="8" refreshedVersion="8" minRefreshableVersion="3" recordCount="12" xr:uid="{711DB42C-FA3E-48B9-BDFF-17FC70D734F7}">
  <cacheSource type="worksheet">
    <worksheetSource ref="A1:H13" sheet="Full data - citywide elements"/>
  </cacheSource>
  <cacheFields count="8">
    <cacheField name="Name" numFmtId="0">
      <sharedItems/>
    </cacheField>
    <cacheField name="Strategy Area" numFmtId="0">
      <sharedItems count="4">
        <s v="Central Bristol"/>
        <s v="South Bristol"/>
        <s v="East Bristol"/>
        <s v="North Bristol"/>
      </sharedItems>
    </cacheField>
    <cacheField name="2025 to 29" numFmtId="0">
      <sharedItems containsSemiMixedTypes="0" containsString="0" containsNumber="1" containsInteger="1" minValue="0" maxValue="0"/>
    </cacheField>
    <cacheField name="2030 to 34" numFmtId="0">
      <sharedItems containsSemiMixedTypes="0" containsString="0" containsNumber="1" containsInteger="1" minValue="0" maxValue="502"/>
    </cacheField>
    <cacheField name="2035 to 40" numFmtId="0">
      <sharedItems containsSemiMixedTypes="0" containsString="0" containsNumber="1" containsInteger="1" minValue="0" maxValue="602"/>
    </cacheField>
    <cacheField name="2041 on" numFmtId="0">
      <sharedItems containsSemiMixedTypes="0" containsString="0" containsNumber="1" containsInteger="1" minValue="0" maxValue="910"/>
    </cacheField>
    <cacheField name="Total to 2040" numFmtId="0">
      <sharedItems containsSemiMixedTypes="0" containsString="0" containsNumber="1" containsInteger="1" minValue="0" maxValue="1104"/>
    </cacheField>
    <cacheField name="Full capacity" numFmtId="0">
      <sharedItems containsSemiMixedTypes="0" containsString="0" containsNumber="1" containsInteger="1" minValue="0" maxValue="110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61">
  <r>
    <s v="DS1A"/>
    <s v="Bristol City Centre - Broadmead, Castle Park and the Old City"/>
    <s v="AGR"/>
    <n v="2793"/>
    <n v="2793"/>
    <n v="1622"/>
    <n v="1041"/>
    <n v="130"/>
    <n v="0"/>
    <x v="0"/>
    <x v="0"/>
    <n v="54.172667973400003"/>
    <s v="Based on best available information"/>
  </r>
  <r>
    <s v="DS2"/>
    <s v="Bristol Temple Quarter"/>
    <s v="AGR"/>
    <n v="3656"/>
    <n v="3656"/>
    <n v="2920"/>
    <n v="736"/>
    <n v="0"/>
    <n v="0"/>
    <x v="0"/>
    <x v="1"/>
    <n v="68.197900161000007"/>
    <s v="Based on best available information"/>
  </r>
  <r>
    <s v="DS3"/>
    <s v="St. Philip's Marsh"/>
    <s v="AGR"/>
    <n v="2499"/>
    <n v="1924"/>
    <n v="659"/>
    <n v="575"/>
    <n v="690"/>
    <n v="575"/>
    <x v="0"/>
    <x v="1"/>
    <n v="68.955681610200003"/>
    <s v="Based on best available information"/>
  </r>
  <r>
    <s v="DS4"/>
    <s v="Western Harbour"/>
    <s v="AGR"/>
    <n v="1070"/>
    <n v="320"/>
    <n v="320"/>
    <n v="0"/>
    <n v="0"/>
    <n v="750"/>
    <x v="0"/>
    <x v="2"/>
    <n v="36.380259984600002"/>
    <s v="Based on best available information"/>
  </r>
  <r>
    <s v="DS5"/>
    <s v="Frome Gateway"/>
    <s v="AGR"/>
    <n v="1208"/>
    <n v="1208"/>
    <n v="0"/>
    <n v="809"/>
    <n v="399"/>
    <n v="0"/>
    <x v="0"/>
    <x v="1"/>
    <n v="14.707989207500001"/>
    <s v="Based on best available information"/>
  </r>
  <r>
    <s v="DS6"/>
    <s v="Lawrence Hill"/>
    <s v="AGR"/>
    <n v="1249"/>
    <n v="509"/>
    <n v="54"/>
    <n v="455"/>
    <n v="0"/>
    <n v="740"/>
    <x v="1"/>
    <x v="1"/>
    <n v="55.738374302399897"/>
    <s v="Based on best available information"/>
  </r>
  <r>
    <s v="DS7"/>
    <s v="Central Fishponds"/>
    <s v="AGR"/>
    <n v="1132"/>
    <n v="263"/>
    <n v="210"/>
    <n v="53"/>
    <n v="0"/>
    <n v="869"/>
    <x v="1"/>
    <x v="3"/>
    <n v="34.1554631497999"/>
    <s v="Based on best available information"/>
  </r>
  <r>
    <s v="DS8"/>
    <s v="Central Bedminster"/>
    <s v="AGR"/>
    <n v="4342"/>
    <n v="4026"/>
    <n v="1169"/>
    <n v="1776"/>
    <n v="1081"/>
    <n v="316"/>
    <x v="2"/>
    <x v="4"/>
    <n v="52.621586878400002"/>
    <s v="Based on best available information"/>
  </r>
  <r>
    <s v="DS9"/>
    <s v="Brislington"/>
    <s v="AGR"/>
    <n v="557"/>
    <n v="224"/>
    <n v="160"/>
    <n v="64"/>
    <n v="0"/>
    <n v="333"/>
    <x v="2"/>
    <x v="5"/>
    <n v="27.864200948800001"/>
    <s v="Based on best available information"/>
  </r>
  <r>
    <s v="DS11-1"/>
    <s v="Land at Ashton Gate"/>
    <s v="GB"/>
    <n v="0"/>
    <n v="0"/>
    <n v="0"/>
    <n v="0"/>
    <n v="0"/>
    <n v="0"/>
    <x v="2"/>
    <x v="6"/>
    <n v="8.2234440965399997"/>
    <s v="Full site planning permission"/>
  </r>
  <r>
    <s v="DS11-2"/>
    <s v="Land at Elsbert Drive, Bishopsworth"/>
    <s v="GB"/>
    <n v="150"/>
    <n v="150"/>
    <n v="0"/>
    <n v="68"/>
    <n v="82"/>
    <n v="0"/>
    <x v="2"/>
    <x v="7"/>
    <n v="3.5151115275199998"/>
    <s v="Unconsented capacity averaged over years 6-16"/>
  </r>
  <r>
    <s v="DS12"/>
    <s v="Bath Road, Brislington"/>
    <s v="GB"/>
    <n v="750"/>
    <n v="750"/>
    <n v="0"/>
    <n v="341"/>
    <n v="409"/>
    <n v="0"/>
    <x v="2"/>
    <x v="5"/>
    <n v="29.862926137199899"/>
    <s v="Unconsented capacity averaged over years 6-16"/>
  </r>
  <r>
    <s v="DS13"/>
    <s v="Lockleaze"/>
    <s v="AGR"/>
    <n v="996"/>
    <n v="829"/>
    <n v="769"/>
    <n v="60"/>
    <n v="0"/>
    <n v="167"/>
    <x v="3"/>
    <x v="8"/>
    <n v="107.10179513600001"/>
    <s v="Based on best available information"/>
  </r>
  <r>
    <s v="DS14"/>
    <s v="Central Southmead"/>
    <s v="AGR"/>
    <n v="300"/>
    <n v="300"/>
    <n v="143"/>
    <n v="108"/>
    <n v="49"/>
    <n v="0"/>
    <x v="3"/>
    <x v="9"/>
    <n v="9.4728654615999996"/>
    <s v="Based on best available information"/>
  </r>
  <r>
    <s v="BDA0103"/>
    <s v="Land at Cheltenham Road / Bath Buildings, Montpelier"/>
    <s v="AllocProposed"/>
    <n v="20"/>
    <n v="20"/>
    <n v="0"/>
    <n v="9"/>
    <n v="11"/>
    <n v="0"/>
    <x v="3"/>
    <x v="10"/>
    <n v="0.14150164323700001"/>
    <s v="Unconsented capacity averaged over years 6-16"/>
  </r>
  <r>
    <s v="BDA0105"/>
    <s v="Land to the rear of 64-68 Stokes Croft, St. Paul's"/>
    <s v="AllocProposed"/>
    <n v="10"/>
    <n v="10"/>
    <n v="0"/>
    <n v="5"/>
    <n v="5"/>
    <n v="0"/>
    <x v="0"/>
    <x v="10"/>
    <n v="3.9625963923200003E-2"/>
    <s v="Unconsented capacity averaged over years 6-16"/>
  </r>
  <r>
    <s v="BDA0302"/>
    <s v="Land to West of Ashton Gate Stadium, Marsh Road / Winterstoke Road"/>
    <s v="AllocProposed"/>
    <n v="0"/>
    <n v="0"/>
    <n v="0"/>
    <n v="0"/>
    <n v="0"/>
    <n v="0"/>
    <x v="2"/>
    <x v="6"/>
    <n v="2.1561409164100001"/>
    <s v="Unconsented capacity averaged over years 6-16"/>
  </r>
  <r>
    <s v="BDA0304"/>
    <s v="1-25 Bedminster Down Road, Parson Street"/>
    <s v="AllocProposed"/>
    <n v="20"/>
    <n v="20"/>
    <n v="0"/>
    <n v="9"/>
    <n v="11"/>
    <n v="0"/>
    <x v="2"/>
    <x v="6"/>
    <n v="0.23654807937899999"/>
    <s v="Unconsented capacity averaged over years 6-16"/>
  </r>
  <r>
    <s v="BDA0305"/>
    <s v="233-237 West Street, Bedminster"/>
    <s v="AllocProposed"/>
    <n v="20"/>
    <n v="20"/>
    <n v="0"/>
    <n v="9"/>
    <n v="11"/>
    <n v="0"/>
    <x v="2"/>
    <x v="6"/>
    <n v="0.21733502185"/>
    <s v="Unconsented capacity averaged over years 6-16"/>
  </r>
  <r>
    <s v="BDA0401"/>
    <s v="Land at Gloucester Road / Merton Road, Horfield"/>
    <s v="AllocProposed"/>
    <n v="100"/>
    <n v="100"/>
    <n v="0"/>
    <n v="45"/>
    <n v="55"/>
    <n v="0"/>
    <x v="3"/>
    <x v="11"/>
    <n v="1.2401670479"/>
    <s v="Unconsented capacity averaged over years 6-16"/>
  </r>
  <r>
    <s v="BDA0601"/>
    <s v="Land at Latimer Close, Brislington"/>
    <s v="AllocProposed"/>
    <n v="19"/>
    <n v="19"/>
    <n v="0"/>
    <n v="9"/>
    <n v="10"/>
    <n v="0"/>
    <x v="2"/>
    <x v="12"/>
    <n v="0.387149405595"/>
    <s v="Unconsented capacity averaged over years 6-16"/>
  </r>
  <r>
    <s v="BDA0702"/>
    <s v="Land at Marmalade Lane (south), Brislington"/>
    <s v="AllocProposed"/>
    <n v="40"/>
    <n v="40"/>
    <n v="0"/>
    <n v="18"/>
    <n v="22"/>
    <n v="0"/>
    <x v="2"/>
    <x v="5"/>
    <n v="0.55806315555200003"/>
    <s v="Unconsented capacity averaged over years 6-16"/>
  </r>
  <r>
    <s v="BDA0703"/>
    <s v="Land at Marmalade Lane (north), Brislington"/>
    <s v="AllocProposed"/>
    <n v="15"/>
    <n v="15"/>
    <n v="0"/>
    <n v="7"/>
    <n v="8"/>
    <n v="0"/>
    <x v="2"/>
    <x v="5"/>
    <n v="0.14720414618700001"/>
    <s v="Unconsented capacity averaged over years 6-16"/>
  </r>
  <r>
    <s v="BDA0801"/>
    <s v="The Grove &amp; Prince Street Car Park, Harbourside"/>
    <s v="AllocProposed"/>
    <n v="0"/>
    <n v="0"/>
    <n v="0"/>
    <n v="0"/>
    <n v="0"/>
    <n v="0"/>
    <x v="0"/>
    <x v="0"/>
    <n v="0.49335484902999999"/>
    <s v="Unconsented capacity averaged over years 6-16"/>
  </r>
  <r>
    <s v="BDA0802"/>
    <s v="Redcliffe Way"/>
    <s v="AllocExisting"/>
    <n v="0"/>
    <n v="0"/>
    <n v="0"/>
    <n v="0"/>
    <n v="0"/>
    <n v="0"/>
    <x v="0"/>
    <x v="0"/>
    <n v="3.14907674586"/>
    <s v="Unconsented capacity averaged over years 6-16"/>
  </r>
  <r>
    <s v="BDA0901"/>
    <s v="2-16 Clifton Down Road"/>
    <s v="AllocProposed"/>
    <n v="10"/>
    <n v="10"/>
    <n v="0"/>
    <n v="5"/>
    <n v="5"/>
    <n v="0"/>
    <x v="3"/>
    <x v="13"/>
    <n v="9.9690464921899993E-2"/>
    <s v="Unconsented capacity averaged over years 6-16"/>
  </r>
  <r>
    <s v="BDA1001"/>
    <s v="Land west of Hampton Lane, Clifton Down"/>
    <s v="AllocProposed"/>
    <n v="6"/>
    <n v="6"/>
    <n v="0"/>
    <n v="3"/>
    <n v="3"/>
    <n v="0"/>
    <x v="3"/>
    <x v="14"/>
    <n v="0.27130355041499998"/>
    <s v="Unconsented capacity averaged over years 6-16"/>
  </r>
  <r>
    <s v="BDA1002"/>
    <s v="Land at Whiteladies Gate, Clifton Down"/>
    <s v="AllocProposed"/>
    <n v="10"/>
    <n v="10"/>
    <n v="0"/>
    <n v="5"/>
    <n v="5"/>
    <n v="0"/>
    <x v="3"/>
    <x v="14"/>
    <n v="0.19469453769799999"/>
    <s v="Unconsented capacity averaged over years 6-16"/>
  </r>
  <r>
    <s v="BDA1003"/>
    <s v="Land adjacent Alma Vale Road and Alma Court"/>
    <s v="AllocProposed"/>
    <n v="10"/>
    <n v="10"/>
    <n v="0"/>
    <n v="5"/>
    <n v="5"/>
    <n v="0"/>
    <x v="3"/>
    <x v="14"/>
    <n v="0.12780031545000001"/>
    <s v="Unconsented capacity averaged over years 6-16"/>
  </r>
  <r>
    <s v="BDA1004"/>
    <s v="Barley House, Oakfield Grove"/>
    <s v="AllocProposed"/>
    <n v="20"/>
    <n v="20"/>
    <n v="0"/>
    <n v="9"/>
    <n v="11"/>
    <n v="0"/>
    <x v="3"/>
    <x v="14"/>
    <n v="0.12214902440600001"/>
    <s v="Unconsented capacity averaged over years 6-16"/>
  </r>
  <r>
    <s v="BDA1101"/>
    <s v="Land at Gibson Road"/>
    <s v="AllocProposed"/>
    <n v="8"/>
    <n v="8"/>
    <n v="0"/>
    <n v="4"/>
    <n v="4"/>
    <n v="0"/>
    <x v="3"/>
    <x v="15"/>
    <n v="0.58568974472400004"/>
    <s v="Unconsented capacity averaged over years 6-16"/>
  </r>
  <r>
    <s v="BDA1102"/>
    <s v="Land at Sydenham Lane"/>
    <s v="AllocProposed"/>
    <n v="6"/>
    <n v="6"/>
    <n v="0"/>
    <n v="3"/>
    <n v="3"/>
    <n v="0"/>
    <x v="3"/>
    <x v="15"/>
    <n v="0.336474207262"/>
    <s v="Unconsented capacity averaged over years 6-16"/>
  </r>
  <r>
    <s v="BDA1201"/>
    <s v="16-20 Fishponds Road, Easton"/>
    <s v="AllocProposed"/>
    <n v="14"/>
    <n v="14"/>
    <n v="0"/>
    <n v="6"/>
    <n v="8"/>
    <n v="0"/>
    <x v="1"/>
    <x v="16"/>
    <n v="0.248499765979"/>
    <s v="Unconsented capacity averaged over years 6-16"/>
  </r>
  <r>
    <s v="BDA1301"/>
    <s v="Stapleton Cricket Club"/>
    <s v="AllocProposed"/>
    <n v="50"/>
    <n v="50"/>
    <n v="0"/>
    <n v="23"/>
    <n v="27"/>
    <n v="0"/>
    <x v="1"/>
    <x v="17"/>
    <n v="1.1201164587300001"/>
    <s v="Unconsented capacity averaged over years 6-16"/>
  </r>
  <r>
    <s v="BDA1302"/>
    <s v="Land south of Rose Green Close, Eastville"/>
    <s v="AllocProposed"/>
    <n v="50"/>
    <n v="50"/>
    <n v="0"/>
    <n v="23"/>
    <n v="27"/>
    <n v="0"/>
    <x v="1"/>
    <x v="17"/>
    <n v="0.86770410894700001"/>
    <s v="Unconsented capacity averaged over years 6-16"/>
  </r>
  <r>
    <s v="BDA1303"/>
    <s v="Land at Hendys Yard, Lower Grove Road"/>
    <s v="AllocProposed"/>
    <n v="15"/>
    <n v="15"/>
    <n v="0"/>
    <n v="7"/>
    <n v="8"/>
    <n v="0"/>
    <x v="1"/>
    <x v="17"/>
    <n v="0.31262356262399998"/>
    <s v="Unconsented capacity averaged over years 6-16"/>
  </r>
  <r>
    <s v="BDA1304"/>
    <s v="Land to the rear of Rose Green Road, Eastville"/>
    <s v="AllocProposed"/>
    <n v="10"/>
    <n v="10"/>
    <n v="0"/>
    <n v="5"/>
    <n v="5"/>
    <n v="0"/>
    <x v="1"/>
    <x v="17"/>
    <n v="0.19681976995100001"/>
    <s v="Unconsented capacity averaged over years 6-16"/>
  </r>
  <r>
    <s v="BDA1305"/>
    <s v="525 Stapleton Road, Fishponds"/>
    <s v="AllocProposed"/>
    <n v="18"/>
    <n v="18"/>
    <n v="0"/>
    <n v="8"/>
    <n v="10"/>
    <n v="0"/>
    <x v="1"/>
    <x v="17"/>
    <n v="0.155210731529"/>
    <s v="Unconsented capacity averaged over years 6-16"/>
  </r>
  <r>
    <s v="BDA1401"/>
    <s v="Previously developed land at Hartcliff Way, Bedminster"/>
    <s v="AllocProposed"/>
    <n v="55"/>
    <n v="55"/>
    <n v="0"/>
    <n v="25"/>
    <n v="30"/>
    <n v="0"/>
    <x v="2"/>
    <x v="18"/>
    <n v="0.88315302136899998"/>
    <s v="Unconsented capacity averaged over years 6-16"/>
  </r>
  <r>
    <s v="BDA1402"/>
    <s v="Previously developed land to the west of Redford House, Nover's Hill"/>
    <s v="AllocProposed"/>
    <n v="35"/>
    <n v="35"/>
    <n v="0"/>
    <n v="16"/>
    <n v="19"/>
    <n v="0"/>
    <x v="2"/>
    <x v="18"/>
    <n v="0.56243394289399995"/>
    <s v="Unconsented capacity averaged over years 6-16"/>
  </r>
  <r>
    <s v="BDA1501"/>
    <s v="Land at College Road, Fishponds"/>
    <s v="AllocProposed"/>
    <n v="20"/>
    <n v="20"/>
    <n v="0"/>
    <n v="9"/>
    <n v="11"/>
    <n v="0"/>
    <x v="1"/>
    <x v="19"/>
    <n v="0.46050796249300002"/>
    <s v="Unconsented capacity averaged over years 6-16"/>
  </r>
  <r>
    <s v="BDA1601"/>
    <s v="Land to the rear of 96 Church Road/ Orchard Drive, Bishopsworth"/>
    <s v="AllocProposed"/>
    <n v="25"/>
    <n v="25"/>
    <n v="0"/>
    <n v="11"/>
    <n v="14"/>
    <n v="0"/>
    <x v="2"/>
    <x v="20"/>
    <n v="0.42841084516700001"/>
    <s v="Unconsented capacity averaged over years 6-16"/>
  </r>
  <r>
    <s v="BDA1702"/>
    <s v="14 Wyck Beck Road, Brentry"/>
    <s v="AllocProposed"/>
    <n v="15"/>
    <n v="15"/>
    <n v="0"/>
    <n v="7"/>
    <n v="8"/>
    <n v="0"/>
    <x v="3"/>
    <x v="21"/>
    <n v="0.26163508393000001"/>
    <s v="Unconsented capacity averaged over years 6-16"/>
  </r>
  <r>
    <s v="BDA1901"/>
    <s v="Land at the corner of Lodge Causeway / Berkeley Road, Fishponds"/>
    <s v="AllocProposed"/>
    <n v="17"/>
    <n v="17"/>
    <n v="0"/>
    <n v="8"/>
    <n v="9"/>
    <n v="0"/>
    <x v="1"/>
    <x v="3"/>
    <n v="0.20172139140000001"/>
    <s v="Unconsented capacity averaged over years 6-16"/>
  </r>
  <r>
    <s v="BDA2001"/>
    <s v="3 Kelston Road"/>
    <s v="AllocProposed"/>
    <n v="25"/>
    <n v="25"/>
    <n v="0"/>
    <n v="11"/>
    <n v="14"/>
    <n v="0"/>
    <x v="3"/>
    <x v="22"/>
    <n v="0.46492495429899999"/>
    <s v="Unconsented capacity averaged over years 6-16"/>
  </r>
  <r>
    <s v="BDA2002"/>
    <s v="272-276 and 290-298 Southmead Road"/>
    <s v="AllocProposed"/>
    <n v="10"/>
    <n v="10"/>
    <n v="0"/>
    <n v="5"/>
    <n v="5"/>
    <n v="0"/>
    <x v="3"/>
    <x v="22"/>
    <n v="0.13634838859199999"/>
    <s v="Unconsented capacity averaged over years 6-16"/>
  </r>
  <r>
    <s v="BDA2101"/>
    <s v="94-96 &amp; 119 Cumberland Road, Spike Island"/>
    <s v="AllocProposed"/>
    <n v="35"/>
    <n v="35"/>
    <n v="0"/>
    <n v="16"/>
    <n v="19"/>
    <n v="0"/>
    <x v="0"/>
    <x v="2"/>
    <n v="0.17840292030900001"/>
    <s v="Unconsented capacity averaged over years 6-16"/>
  </r>
  <r>
    <s v="BDA2102"/>
    <s v="Maritime Heritage Centre Public Car Park, Gas Ferry Road"/>
    <s v="AllocProposed"/>
    <n v="0"/>
    <n v="0"/>
    <n v="0"/>
    <n v="0"/>
    <n v="0"/>
    <n v="0"/>
    <x v="0"/>
    <x v="2"/>
    <n v="0.76359172419499999"/>
    <s v="Unconsented capacity averaged over years 6-16"/>
  </r>
  <r>
    <s v="BDA2301"/>
    <s v="Land to the south of Warwick Road / Oxford Place, Easton"/>
    <s v="AllocProposed"/>
    <n v="20"/>
    <n v="20"/>
    <n v="0"/>
    <n v="9"/>
    <n v="11"/>
    <n v="0"/>
    <x v="1"/>
    <x v="1"/>
    <n v="0.218993630641"/>
    <s v="Unconsented capacity averaged over years 6-16"/>
  </r>
  <r>
    <s v="BDA2302"/>
    <s v="Former Barton Hill Nursery School, Queen Ann Road, St Philips"/>
    <s v="AllocProposed"/>
    <n v="12"/>
    <n v="12"/>
    <n v="0"/>
    <n v="5"/>
    <n v="7"/>
    <n v="0"/>
    <x v="1"/>
    <x v="1"/>
    <n v="0.16273643765699999"/>
    <s v="Unconsented capacity averaged over years 6-16"/>
  </r>
  <r>
    <s v="BDA2401"/>
    <s v="Bridge Farm, Land at South Hayes, Lockleaze"/>
    <s v="AllocProposed"/>
    <n v="15"/>
    <n v="15"/>
    <n v="0"/>
    <n v="7"/>
    <n v="8"/>
    <n v="0"/>
    <x v="3"/>
    <x v="8"/>
    <n v="1.7356740532699999"/>
    <s v="Unconsented capacity averaged over years 6-16"/>
  </r>
  <r>
    <s v="BDA2501"/>
    <s v="33 Zetland Road,"/>
    <s v="AllocProposed"/>
    <n v="10"/>
    <n v="10"/>
    <n v="0"/>
    <n v="5"/>
    <n v="5"/>
    <n v="0"/>
    <x v="3"/>
    <x v="23"/>
    <n v="0.15443454516399999"/>
    <s v="Unconsented capacity averaged over years 6-16"/>
  </r>
  <r>
    <s v="BDA2502"/>
    <s v="Land at Cossins Road, Redland"/>
    <s v="AllocProposed"/>
    <n v="12"/>
    <n v="12"/>
    <n v="0"/>
    <n v="5"/>
    <n v="7"/>
    <n v="0"/>
    <x v="3"/>
    <x v="23"/>
    <n v="0.105250801874"/>
    <s v="Unconsented capacity averaged over years 6-16"/>
  </r>
  <r>
    <s v="BDA2601"/>
    <s v="Land at Two Mile Hill Road / Charlton Road, St George"/>
    <s v="AllocProposed"/>
    <n v="40"/>
    <n v="40"/>
    <n v="0"/>
    <n v="18"/>
    <n v="22"/>
    <n v="0"/>
    <x v="1"/>
    <x v="24"/>
    <n v="0.60655080268700001"/>
    <s v="Unconsented capacity averaged over years 6-16"/>
  </r>
  <r>
    <s v="BDA2602"/>
    <s v="81-83 Two Mile Hill Road, St George"/>
    <s v="AllocProposed"/>
    <n v="11"/>
    <n v="11"/>
    <n v="0"/>
    <n v="5"/>
    <n v="6"/>
    <n v="0"/>
    <x v="1"/>
    <x v="24"/>
    <n v="0.23313097673899999"/>
    <s v="Unconsented capacity averaged over years 6-16"/>
  </r>
  <r>
    <s v="BDA2603"/>
    <s v="Land at Two Mile Hill Road / Waters Road, St George"/>
    <s v="AllocProposed"/>
    <n v="28"/>
    <n v="28"/>
    <n v="0"/>
    <n v="13"/>
    <n v="15"/>
    <n v="0"/>
    <x v="1"/>
    <x v="24"/>
    <n v="0.21563844305400001"/>
    <s v="Unconsented capacity averaged over years 6-16"/>
  </r>
  <r>
    <s v="BDA2605"/>
    <s v="Land at Broad Road / Lodge Road, St George"/>
    <s v="AllocProposed"/>
    <n v="15"/>
    <n v="15"/>
    <n v="0"/>
    <n v="7"/>
    <n v="8"/>
    <n v="0"/>
    <x v="1"/>
    <x v="24"/>
    <n v="0.18689878417899999"/>
    <s v="Unconsented capacity averaged over years 6-16"/>
  </r>
  <r>
    <s v="BDA2702"/>
    <s v="Land at corner of Bryants Hill and Furber Road, St George"/>
    <s v="AllocProposed"/>
    <n v="16"/>
    <n v="16"/>
    <n v="0"/>
    <n v="7"/>
    <n v="9"/>
    <n v="0"/>
    <x v="1"/>
    <x v="25"/>
    <n v="0.247144929594"/>
    <s v="Unconsented capacity averaged over years 6-16"/>
  </r>
  <r>
    <s v="BDA2703"/>
    <s v="Land at Nags Head Hill, St George"/>
    <s v="AllocProposed"/>
    <n v="10"/>
    <n v="10"/>
    <n v="0"/>
    <n v="5"/>
    <n v="5"/>
    <n v="0"/>
    <x v="1"/>
    <x v="25"/>
    <n v="9.9599259428199999E-2"/>
    <s v="Unconsented capacity averaged over years 6-16"/>
  </r>
  <r>
    <s v="BDA2801"/>
    <s v="Land to the south of Blackswarth Road, Avonview"/>
    <s v="AllocProposed"/>
    <n v="75"/>
    <n v="75"/>
    <n v="0"/>
    <n v="34"/>
    <n v="41"/>
    <n v="0"/>
    <x v="1"/>
    <x v="26"/>
    <n v="0.64667566849199998"/>
    <s v="Unconsented capacity averaged over years 6-16"/>
  </r>
  <r>
    <s v="BDA2802"/>
    <s v="Part of Soaphouse Industrial Estate, Howard St"/>
    <s v="AllocProposed"/>
    <n v="20"/>
    <n v="20"/>
    <n v="0"/>
    <n v="9"/>
    <n v="11"/>
    <n v="0"/>
    <x v="1"/>
    <x v="26"/>
    <n v="0.26728067514499998"/>
    <s v="Unconsented capacity averaged over years 6-16"/>
  </r>
  <r>
    <s v="BDA2803"/>
    <s v="222-232 Church Road, St. George"/>
    <s v="AllocProposed"/>
    <n v="10"/>
    <n v="10"/>
    <n v="0"/>
    <n v="5"/>
    <n v="5"/>
    <n v="0"/>
    <x v="1"/>
    <x v="26"/>
    <n v="5.8909719103899999E-2"/>
    <s v="Unconsented capacity averaged over years 6-16"/>
  </r>
  <r>
    <s v="BDA2901"/>
    <s v="Land at Lanercost Road"/>
    <s v="AllocProposed"/>
    <n v="35"/>
    <n v="35"/>
    <n v="0"/>
    <n v="16"/>
    <n v="19"/>
    <n v="0"/>
    <x v="3"/>
    <x v="9"/>
    <n v="0.52876473629499998"/>
    <s v="Unconsented capacity averaged over years 6-16"/>
  </r>
  <r>
    <s v="BDA2902"/>
    <s v="Works at Felstead Rd"/>
    <s v="AllocProposed"/>
    <n v="10"/>
    <n v="10"/>
    <n v="0"/>
    <n v="5"/>
    <n v="5"/>
    <n v="0"/>
    <x v="3"/>
    <x v="9"/>
    <n v="0.31860463591900001"/>
    <s v="Unconsented capacity averaged over years 6-16"/>
  </r>
  <r>
    <s v="BDA3002"/>
    <s v="1-7 Smyth Road, Southville"/>
    <s v="AllocProposed"/>
    <n v="15"/>
    <n v="15"/>
    <n v="0"/>
    <n v="7"/>
    <n v="8"/>
    <n v="0"/>
    <x v="2"/>
    <x v="4"/>
    <n v="0.140707298201"/>
    <s v="Unconsented capacity averaged over years 6-16"/>
  </r>
  <r>
    <s v="BDA3101"/>
    <s v="Greville EPH, Lacey Road, Stockwood"/>
    <s v="AllocProposed"/>
    <n v="0"/>
    <n v="0"/>
    <n v="0"/>
    <n v="0"/>
    <n v="0"/>
    <n v="0"/>
    <x v="2"/>
    <x v="27"/>
    <n v="0.68995624026000002"/>
    <s v="Unconsented capacity averaged over years 6-16"/>
  </r>
  <r>
    <s v="BDA3201"/>
    <s v="Land at Sanctuary Gardens, Sneyd Park"/>
    <s v="AllocProposed"/>
    <n v="20"/>
    <n v="20"/>
    <n v="0"/>
    <n v="9"/>
    <n v="11"/>
    <n v="0"/>
    <x v="3"/>
    <x v="28"/>
    <n v="0.54278048193799999"/>
    <s v="Unconsented capacity averaged over years 6-16"/>
  </r>
  <r>
    <s v="BDA3301"/>
    <s v="Former St Ursula's Academy, Brecon Road, Westbury-on-Trym"/>
    <s v="AllocProposed"/>
    <n v="35"/>
    <n v="35"/>
    <n v="0"/>
    <n v="16"/>
    <n v="19"/>
    <n v="0"/>
    <x v="3"/>
    <x v="29"/>
    <n v="0.83480355599699996"/>
    <s v="Unconsented capacity averaged over years 6-16"/>
  </r>
  <r>
    <s v="BDA3401"/>
    <s v="122 Bath Road, Totterdown, Bristol"/>
    <s v="AllocProposed"/>
    <n v="0"/>
    <n v="0"/>
    <n v="0"/>
    <n v="0"/>
    <n v="0"/>
    <n v="0"/>
    <x v="2"/>
    <x v="30"/>
    <n v="0.131339035031"/>
    <s v="Unconsented capacity averaged over years 6-16"/>
  </r>
  <r>
    <s v="BSA0103"/>
    <s v="Land to the west and south-west of Deering Close, Lawrence Weston"/>
    <s v="AllocExisting"/>
    <n v="20"/>
    <n v="20"/>
    <n v="0"/>
    <n v="9"/>
    <n v="11"/>
    <n v="0"/>
    <x v="3"/>
    <x v="31"/>
    <n v="1.0380016086499999"/>
    <s v="Unconsented capacity averaged over years 6-16"/>
  </r>
  <r>
    <s v="BSA0111"/>
    <s v="Land off Ermine Way, Shirehampton"/>
    <s v="AllocExisting"/>
    <n v="10"/>
    <n v="10"/>
    <n v="0"/>
    <n v="5"/>
    <n v="5"/>
    <n v="0"/>
    <x v="3"/>
    <x v="31"/>
    <n v="0.18546310320000001"/>
    <s v="Unconsented capacity averaged over years 6-16"/>
  </r>
  <r>
    <s v="BSA0212"/>
    <s v="19-21 Pen Park Road, Southmead"/>
    <s v="AllocExisting"/>
    <n v="15"/>
    <n v="15"/>
    <n v="0"/>
    <n v="7"/>
    <n v="8"/>
    <n v="0"/>
    <x v="3"/>
    <x v="9"/>
    <n v="0.18923638000000001"/>
    <s v="Unconsented capacity averaged over years 6-16"/>
  </r>
  <r>
    <s v="BSA0302"/>
    <s v="Coombe House Elderly Persons' Home, Westbury-on-Trym"/>
    <s v="AllocExisting"/>
    <n v="0"/>
    <n v="0"/>
    <n v="0"/>
    <n v="0"/>
    <n v="0"/>
    <n v="0"/>
    <x v="3"/>
    <x v="29"/>
    <n v="0.239150379"/>
    <s v="Unconsented capacity averaged over years 6-16"/>
  </r>
  <r>
    <s v="BSA0404"/>
    <s v="BT Depot, Filton Road, Horfield"/>
    <s v="AllocExisting"/>
    <n v="60"/>
    <n v="60"/>
    <n v="0"/>
    <n v="27"/>
    <n v="33"/>
    <n v="0"/>
    <x v="3"/>
    <x v="22"/>
    <n v="1.8814049477999999"/>
    <s v="Unconsented capacity averaged over years 6-16"/>
  </r>
  <r>
    <s v="BSA0502"/>
    <s v="Glenside Campus, Blackberry Hill, Fishponds"/>
    <s v="AllocExisting"/>
    <n v="300"/>
    <n v="300"/>
    <n v="0"/>
    <n v="136"/>
    <n v="164"/>
    <n v="0"/>
    <x v="1"/>
    <x v="19"/>
    <n v="6.8323134342499996"/>
    <s v="Unconsented capacity averaged over years 6-16"/>
  </r>
  <r>
    <s v="BSA0513"/>
    <s v="Garage site, Woodland Way, Chester Park / Hillfields"/>
    <s v="AllocExisting"/>
    <n v="10"/>
    <n v="10"/>
    <n v="0"/>
    <n v="5"/>
    <n v="5"/>
    <n v="0"/>
    <x v="1"/>
    <x v="3"/>
    <n v="0.22899019030000001"/>
    <s v="Unconsented capacity averaged over years 6-16"/>
  </r>
  <r>
    <s v="BSA0906"/>
    <s v="Car Sales site at 62-74 Bell Hill Road, St George"/>
    <s v="AllocExisting"/>
    <n v="9"/>
    <n v="9"/>
    <n v="0"/>
    <n v="4"/>
    <n v="5"/>
    <n v="0"/>
    <x v="1"/>
    <x v="24"/>
    <n v="0.18621558625000001"/>
    <s v="Unconsented capacity averaged over years 6-16"/>
  </r>
  <r>
    <s v="BSA0907"/>
    <s v="47 - 49 Summerhill Road, St George"/>
    <s v="AllocExisting"/>
    <n v="0"/>
    <n v="0"/>
    <n v="0"/>
    <n v="0"/>
    <n v="0"/>
    <n v="0"/>
    <x v="1"/>
    <x v="24"/>
    <n v="0.13118428085"/>
    <s v="Unconsented capacity averaged over years 6-16"/>
  </r>
  <r>
    <s v="BSA1011"/>
    <s v="Site adjacent to Holy Cross Church, Dean Lane, Bedminster"/>
    <s v="AllocExisting"/>
    <n v="10"/>
    <n v="10"/>
    <n v="0"/>
    <n v="5"/>
    <n v="5"/>
    <n v="0"/>
    <x v="2"/>
    <x v="4"/>
    <n v="0.1159957965"/>
    <s v="Unconsented capacity averaged over years 6-16"/>
  </r>
  <r>
    <s v="BSA1101"/>
    <s v="Bath Road Open Space (west of Totterdown Bridge), Totterdown"/>
    <s v="AllocExisting"/>
    <n v="40"/>
    <n v="40"/>
    <n v="0"/>
    <n v="18"/>
    <n v="22"/>
    <n v="0"/>
    <x v="2"/>
    <x v="30"/>
    <n v="0.91637966245000002"/>
    <s v="Unconsented capacity averaged over years 6-16"/>
  </r>
  <r>
    <s v="BSA1103"/>
    <s v="Red Lion Works, Greenleaze Road / Wells Road, Knowle Park"/>
    <s v="AllocExisting"/>
    <n v="30"/>
    <n v="30"/>
    <n v="0"/>
    <n v="14"/>
    <n v="16"/>
    <n v="0"/>
    <x v="2"/>
    <x v="32"/>
    <n v="0.44111537164999998"/>
    <s v="Unconsented capacity averaged over years 6-16"/>
  </r>
  <r>
    <s v="BSA1108A"/>
    <s v="Previously developed land at Novers Lane, east of Hartcliffe Way and west of Novers Lane"/>
    <s v="AllocExisting"/>
    <n v="60"/>
    <n v="60"/>
    <n v="0"/>
    <n v="27"/>
    <n v="33"/>
    <n v="0"/>
    <x v="2"/>
    <x v="18"/>
    <n v="1.09313234042"/>
    <s v="Unconsented capacity averaged over years 6-16"/>
  </r>
  <r>
    <s v="BSA1109"/>
    <s v="Land adjoining Hartcliffe Way and Hengrove Way, Innâ€™s Court."/>
    <s v="AllocExisting"/>
    <n v="430"/>
    <n v="430"/>
    <n v="0"/>
    <n v="195"/>
    <n v="235"/>
    <n v="0"/>
    <x v="2"/>
    <x v="18"/>
    <n v="8.7997028157500008"/>
    <s v="Unconsented capacity averaged over years 6-16"/>
  </r>
  <r>
    <s v="BSA1115"/>
    <s v="Former Florence Brown school, west of Leinster Avenue"/>
    <s v="AllocExisting"/>
    <n v="0"/>
    <n v="0"/>
    <n v="0"/>
    <n v="0"/>
    <n v="0"/>
    <n v="0"/>
    <x v="2"/>
    <x v="18"/>
    <n v="1.7405756607"/>
    <s v="Unconsented capacity averaged over years 6-16"/>
  </r>
  <r>
    <s v="BSA1116"/>
    <s v="Open spaces either side of Inns Court Drive"/>
    <s v="AllocExisting"/>
    <n v="70"/>
    <n v="70"/>
    <n v="0"/>
    <n v="32"/>
    <n v="38"/>
    <n v="0"/>
    <x v="2"/>
    <x v="18"/>
    <n v="1.5197016136499999"/>
    <s v="Unconsented capacity averaged over years 6-16"/>
  </r>
  <r>
    <s v="BSA1118"/>
    <s v="Broad Plain House and associated land, Broadbury Road"/>
    <s v="AllocExisting"/>
    <n v="0"/>
    <n v="0"/>
    <n v="0"/>
    <n v="0"/>
    <n v="0"/>
    <n v="0"/>
    <x v="2"/>
    <x v="18"/>
    <n v="1.03120262895"/>
    <s v="Unconsented capacity averaged over years 6-16"/>
  </r>
  <r>
    <s v="BSA1120"/>
    <s v="Land and buildings between 2 to 20 Filwood Broadway"/>
    <s v="AllocExisting"/>
    <n v="0"/>
    <n v="0"/>
    <n v="0"/>
    <n v="0"/>
    <n v="0"/>
    <n v="0"/>
    <x v="2"/>
    <x v="18"/>
    <n v="0.57343692130000001"/>
    <s v="Unconsented capacity averaged over years 6-16"/>
  </r>
  <r>
    <s v="BSA1122"/>
    <s v="Sports court and former swimming pool site on the north-east corner of the Filwood Broadway and Cre*"/>
    <s v="AllocExisting"/>
    <n v="35"/>
    <n v="35"/>
    <n v="0"/>
    <n v="16"/>
    <n v="19"/>
    <n v="0"/>
    <x v="2"/>
    <x v="18"/>
    <n v="0.53117331224999997"/>
    <s v="Unconsented capacity averaged over years 6-16"/>
  </r>
  <r>
    <s v="BSA1123"/>
    <s v="Filwood Library and adjoining land, Filwood Broadway"/>
    <s v="AllocExisting"/>
    <n v="10"/>
    <n v="10"/>
    <n v="0"/>
    <n v="5"/>
    <n v="5"/>
    <n v="0"/>
    <x v="2"/>
    <x v="18"/>
    <n v="9.3415391399900002E-2"/>
    <s v="Unconsented capacity averaged over years 6-16"/>
  </r>
  <r>
    <s v="BSA1207"/>
    <s v="493-499 Bath Road, Kensington Park, nr Arno's Vale"/>
    <s v="AllocExisting"/>
    <n v="85"/>
    <n v="85"/>
    <n v="0"/>
    <n v="39"/>
    <n v="46"/>
    <n v="0"/>
    <x v="2"/>
    <x v="5"/>
    <n v="0.71264386580000005"/>
    <s v="Unconsented capacity averaged over years 6-16"/>
  </r>
  <r>
    <s v="BSA1305"/>
    <s v="Land to the north-west of Vale Lane, Bedminster Down"/>
    <s v="AllocExisting"/>
    <n v="0"/>
    <n v="0"/>
    <n v="0"/>
    <n v="0"/>
    <n v="0"/>
    <n v="0"/>
    <x v="2"/>
    <x v="7"/>
    <n v="0.82644610855"/>
    <s v="Unconsented capacity averaged over years 6-16"/>
  </r>
  <r>
    <s v="BSA1402"/>
    <s v="Former New Fosseway School, Hengrove"/>
    <s v="AllocExisting"/>
    <n v="0"/>
    <n v="0"/>
    <n v="0"/>
    <n v="0"/>
    <n v="0"/>
    <n v="0"/>
    <x v="2"/>
    <x v="33"/>
    <n v="3.4492239949500001"/>
    <s v="Unconsented capacity averaged over years 6-16"/>
  </r>
  <r>
    <s v="SA101"/>
    <s v="Wapping Wharf, Wapping Road"/>
    <s v="AllocExisting"/>
    <n v="0"/>
    <n v="0"/>
    <n v="0"/>
    <n v="0"/>
    <n v="0"/>
    <n v="0"/>
    <x v="0"/>
    <x v="0"/>
    <n v="3.4557392733299999"/>
    <s v="Unconsented capacity averaged over years 6-16"/>
  </r>
  <r>
    <s v="SA102"/>
    <s v="Waterfront Site, Millennium Square"/>
    <s v="AllocExisting"/>
    <n v="0"/>
    <n v="0"/>
    <n v="0"/>
    <n v="0"/>
    <n v="0"/>
    <n v="0"/>
    <x v="0"/>
    <x v="2"/>
    <n v="0.44965017719299999"/>
    <s v="Unconsented capacity averaged over years 6-16"/>
  </r>
  <r>
    <s v="SA202"/>
    <s v="Land to the west of Lodge Street"/>
    <s v="AllocExisting"/>
    <n v="20"/>
    <n v="20"/>
    <n v="0"/>
    <n v="9"/>
    <n v="11"/>
    <n v="0"/>
    <x v="0"/>
    <x v="0"/>
    <n v="9.6610534114599994E-2"/>
    <s v="Unconsented capacity averaged over years 6-16"/>
  </r>
  <r>
    <s v="SA301"/>
    <s v="55-59 St. Michael's Hill"/>
    <s v="AllocExisting"/>
    <n v="15"/>
    <n v="15"/>
    <n v="0"/>
    <n v="7"/>
    <n v="8"/>
    <n v="0"/>
    <x v="0"/>
    <x v="0"/>
    <n v="6.1070559827500003E-2"/>
    <s v="Unconsented capacity averaged over years 6-16"/>
  </r>
  <r>
    <s v="SA403"/>
    <s v="Old Seaman's Chapel, Royal Oak Avenue"/>
    <s v="AllocExisting"/>
    <n v="0"/>
    <n v="0"/>
    <n v="0"/>
    <n v="0"/>
    <n v="0"/>
    <n v="0"/>
    <x v="0"/>
    <x v="0"/>
    <n v="1.9673371202400002E-2"/>
    <s v="Unconsented capacity averaged over years 6-16"/>
  </r>
  <r>
    <s v="SA404"/>
    <s v="Gap site, 16 Narrow Quay"/>
    <s v="AllocExisting"/>
    <n v="0"/>
    <n v="0"/>
    <n v="0"/>
    <n v="0"/>
    <n v="0"/>
    <n v="0"/>
    <x v="0"/>
    <x v="0"/>
    <n v="3.19753767442E-2"/>
    <s v="Unconsented capacity averaged over years 6-16"/>
  </r>
  <r>
    <s v="SA501"/>
    <s v="Lakota Nightclub / Former Coroner's Court, Upper York Street / Backfields"/>
    <s v="AllocExisting"/>
    <n v="0"/>
    <n v="0"/>
    <n v="0"/>
    <n v="0"/>
    <n v="0"/>
    <n v="0"/>
    <x v="0"/>
    <x v="10"/>
    <n v="0.25140649289599998"/>
    <s v="Unconsented capacity averaged over years 6-16"/>
  </r>
  <r>
    <s v="SA506"/>
    <s v="97-101 Stokes Croft"/>
    <s v="AllocExisting"/>
    <n v="20"/>
    <n v="20"/>
    <n v="0"/>
    <n v="9"/>
    <n v="11"/>
    <n v="0"/>
    <x v="0"/>
    <x v="0"/>
    <n v="7.4717630031699997E-2"/>
    <s v="Unconsented capacity averaged over years 6-16"/>
  </r>
  <r>
    <s v="SA507"/>
    <s v="27-33 Jamaica Street"/>
    <s v="AllocExisting"/>
    <n v="5"/>
    <n v="5"/>
    <n v="0"/>
    <n v="2"/>
    <n v="3"/>
    <n v="0"/>
    <x v="0"/>
    <x v="0"/>
    <n v="2.41806411985E-2"/>
    <s v="Unconsented capacity averaged over years 6-16"/>
  </r>
  <r>
    <s v="SA509"/>
    <s v="Land at Wilder Street / Argyle Road"/>
    <s v="AllocExisting"/>
    <n v="17"/>
    <n v="17"/>
    <n v="0"/>
    <n v="8"/>
    <n v="9"/>
    <n v="0"/>
    <x v="0"/>
    <x v="10"/>
    <n v="0.288484950962"/>
    <s v="Unconsented capacity averaged over years 6-16"/>
  </r>
  <r>
    <s v="SA510"/>
    <s v="Land at Dove Lane / Ervine Terrace / Wilson Place / Cheapside"/>
    <s v="AllocExisting"/>
    <n v="26"/>
    <n v="26"/>
    <n v="0"/>
    <n v="12"/>
    <n v="14"/>
    <n v="0"/>
    <x v="0"/>
    <x v="10"/>
    <n v="1.5985693761899999"/>
    <s v="Unconsented capacity averaged over years 6-16"/>
  </r>
  <r>
    <s v="SA511"/>
    <s v="F C Hammonds 13-17 Dove Lane St Pauls"/>
    <s v="AllocExisting"/>
    <n v="5"/>
    <n v="5"/>
    <n v="0"/>
    <n v="2"/>
    <n v="3"/>
    <n v="0"/>
    <x v="0"/>
    <x v="10"/>
    <n v="3.0369306933900001E-2"/>
    <s v="Unconsented capacity averaged over years 6-16"/>
  </r>
  <r>
    <s v="SA512"/>
    <s v="109 - 119 Newfoundland Road"/>
    <s v="AllocExisting"/>
    <n v="0"/>
    <n v="0"/>
    <n v="0"/>
    <n v="0"/>
    <n v="0"/>
    <n v="0"/>
    <x v="0"/>
    <x v="10"/>
    <n v="8.3902303507399995E-2"/>
    <s v="Unconsented capacity averaged over years 6-16"/>
  </r>
  <r>
    <s v="SA608"/>
    <s v="Land and buildings at Victoria Street / Temple Street"/>
    <s v="AllocExisting"/>
    <n v="0"/>
    <n v="0"/>
    <n v="0"/>
    <n v="0"/>
    <n v="0"/>
    <n v="0"/>
    <x v="0"/>
    <x v="0"/>
    <n v="0.59612380570300005"/>
    <s v="Unconsented capacity averaged over years 6-16"/>
  </r>
  <r>
    <s v="SA610"/>
    <s v="Railway cutting, Lower Guinea Street"/>
    <s v="AllocExisting"/>
    <n v="0"/>
    <n v="0"/>
    <n v="0"/>
    <n v="0"/>
    <n v="0"/>
    <n v="0"/>
    <x v="0"/>
    <x v="0"/>
    <n v="0.17055373759799999"/>
    <s v="Unconsented capacity averaged over years 6-16"/>
  </r>
  <r>
    <s v="SA612"/>
    <s v="The Bell and adjoining buildings, Prewett Street"/>
    <s v="AllocExisting"/>
    <n v="0"/>
    <n v="0"/>
    <n v="0"/>
    <n v="0"/>
    <n v="0"/>
    <n v="0"/>
    <x v="0"/>
    <x v="0"/>
    <n v="0.12815916146600001"/>
    <s v="Unconsented capacity averaged over years 6-16"/>
  </r>
  <r>
    <s v="00/03847/F"/>
    <s v="Land At Jnc Of Bellevue Terrace &amp; Gorse Lane Clifton Bristol (The Clarendon)"/>
    <s v="Permission"/>
    <n v="1"/>
    <n v="1"/>
    <n v="1"/>
    <n v="0"/>
    <n v="0"/>
    <n v="0"/>
    <x v="3"/>
    <x v="13"/>
    <n v="2.8553410536399999E-2"/>
    <s v="Permissions assumed yrs1-5 unless outline only"/>
  </r>
  <r>
    <s v="04/01492/F"/>
    <s v="69 Ashgrove Road Bishopston Bristol BS7 9LF"/>
    <s v="Permission"/>
    <n v="2"/>
    <n v="2"/>
    <n v="2"/>
    <n v="0"/>
    <n v="0"/>
    <n v="0"/>
    <x v="3"/>
    <x v="11"/>
    <n v="1.3863749999999999E-2"/>
    <s v="Permissions assumed yrs1-5 unless outline only"/>
  </r>
  <r>
    <s v="04/02177/F"/>
    <s v="Former Courage Brewery Counterslip Redcliff Bristol"/>
    <s v="Permission"/>
    <n v="31"/>
    <n v="31"/>
    <n v="31"/>
    <n v="0"/>
    <n v="0"/>
    <n v="0"/>
    <x v="0"/>
    <x v="0"/>
    <n v="0.74275003737699996"/>
    <s v="Permissions assumed yrs1-5 unless outline only"/>
  </r>
  <r>
    <s v="04/03995/P"/>
    <s v="Redfield Post Office Chalks Road Bristol BS5 9EW"/>
    <s v="Permission"/>
    <n v="8"/>
    <n v="8"/>
    <n v="8"/>
    <n v="0"/>
    <n v="0"/>
    <n v="0"/>
    <x v="1"/>
    <x v="26"/>
    <n v="3.8412500000400002E-2"/>
    <s v="Reserved matters 07/00677/M"/>
  </r>
  <r>
    <s v="04/04126/P"/>
    <s v="Land At Wapping Wharf Wapping Road Bristol"/>
    <s v="Permission"/>
    <n v="61"/>
    <n v="61"/>
    <n v="0"/>
    <n v="61"/>
    <n v="0"/>
    <n v="0"/>
    <x v="0"/>
    <x v="0"/>
    <n v="1.4995631065799999"/>
    <s v="Reserved matters not submitted for these plot(s)"/>
  </r>
  <r>
    <s v="04/05284/F"/>
    <s v="3-5 Bushy Park Bristol BS4 2EG"/>
    <s v="Permission"/>
    <n v="8"/>
    <n v="8"/>
    <n v="8"/>
    <n v="0"/>
    <n v="0"/>
    <n v="0"/>
    <x v="2"/>
    <x v="30"/>
    <n v="0.10353425000200001"/>
    <s v="Permissions assumed yrs1-5 unless outline only"/>
  </r>
  <r>
    <s v="05/03988/F"/>
    <s v="Former Imperial Tobacco Office Building Hengrove Way Bristol BS14 0HR"/>
    <s v="Permission"/>
    <n v="1"/>
    <n v="1"/>
    <n v="1"/>
    <n v="0"/>
    <n v="0"/>
    <n v="0"/>
    <x v="2"/>
    <x v="7"/>
    <n v="4.6687798254899997"/>
    <s v="Permissions assumed yrs1-5 unless outline only"/>
  </r>
  <r>
    <s v="06/00716/F"/>
    <s v="Land to the rear of 243 Dundridge Lane St George Bristol  BS5 8SU"/>
    <s v="Permission"/>
    <n v="3"/>
    <n v="3"/>
    <n v="3"/>
    <n v="0"/>
    <n v="0"/>
    <n v="0"/>
    <x v="1"/>
    <x v="25"/>
    <n v="4.1851494050099997E-2"/>
    <s v="Permissions assumed yrs1-5 unless outline only"/>
  </r>
  <r>
    <s v="06/01967/F"/>
    <s v="R/O 44 Upper Belgrave Road Bristol BS8 2XN"/>
    <s v="Permission"/>
    <n v="2"/>
    <n v="2"/>
    <n v="2"/>
    <n v="0"/>
    <n v="0"/>
    <n v="0"/>
    <x v="3"/>
    <x v="14"/>
    <n v="1.3258974000399999E-2"/>
    <s v="Permissions assumed yrs1-5 unless outline only"/>
  </r>
  <r>
    <s v="07/01575/F"/>
    <s v="Land Adjacent To 23 Merrywood Road Bristol BS3 1DY"/>
    <s v="Permission"/>
    <n v="1"/>
    <n v="1"/>
    <n v="1"/>
    <n v="0"/>
    <n v="0"/>
    <n v="0"/>
    <x v="2"/>
    <x v="4"/>
    <n v="8.3356798497600006E-3"/>
    <s v="Permissions assumed yrs1-5 unless outline only"/>
  </r>
  <r>
    <s v="07/02235/F"/>
    <s v="Former Avonmouth Bus Depot Avonmouth Road Bristol BS11 9LP"/>
    <s v="Permission"/>
    <n v="3"/>
    <n v="3"/>
    <n v="3"/>
    <n v="0"/>
    <n v="0"/>
    <n v="0"/>
    <x v="3"/>
    <x v="31"/>
    <n v="0.198080954102"/>
    <s v="Permissions assumed yrs1-5 unless outline only"/>
  </r>
  <r>
    <s v="07/04966/F"/>
    <s v="137-145 Two Mile Hill Road Bristol BS15 1BH"/>
    <s v="Permission"/>
    <n v="4"/>
    <n v="4"/>
    <n v="4"/>
    <n v="0"/>
    <n v="0"/>
    <n v="0"/>
    <x v="1"/>
    <x v="24"/>
    <n v="6.7129000000099998E-2"/>
    <s v="Permissions assumed yrs1-5 unless outline only"/>
  </r>
  <r>
    <s v="08/03652/F"/>
    <s v="Adj. 44 Fonthill Road Bristol BS10 5SP"/>
    <s v="Permission"/>
    <n v="1"/>
    <n v="1"/>
    <n v="1"/>
    <n v="0"/>
    <n v="0"/>
    <n v="0"/>
    <x v="3"/>
    <x v="9"/>
    <n v="1.40255430001E-2"/>
    <s v="Permissions assumed yrs1-5 unless outline only"/>
  </r>
  <r>
    <s v="09/03372/P"/>
    <s v="Land at 69 Coombe Lane Bristol BS9 2AZ"/>
    <s v="Permission"/>
    <n v="1"/>
    <n v="1"/>
    <n v="1"/>
    <n v="0"/>
    <n v="0"/>
    <n v="0"/>
    <x v="3"/>
    <x v="28"/>
    <n v="0.24123917220300001"/>
    <s v="Reserved matters 12/04824/M"/>
  </r>
  <r>
    <s v="09/04141/F"/>
    <s v="Stoke Cliffe Mews (Land Adjacent Masonic Hall) Park Road Stapleton Bristol"/>
    <s v="Permission"/>
    <n v="3"/>
    <n v="3"/>
    <n v="3"/>
    <n v="0"/>
    <n v="0"/>
    <n v="0"/>
    <x v="1"/>
    <x v="19"/>
    <n v="0.19347934405100001"/>
    <s v="Permissions assumed yrs1-5 unless outline only"/>
  </r>
  <r>
    <s v="11/01465/F"/>
    <s v="Tyndalls House 52 Tyndalls Park Road Bristol"/>
    <s v="Permission"/>
    <n v="3"/>
    <n v="3"/>
    <n v="3"/>
    <n v="0"/>
    <n v="0"/>
    <n v="0"/>
    <x v="0"/>
    <x v="0"/>
    <n v="5.0452522498200002E-2"/>
    <s v="Permissions assumed yrs1-5 unless outline only"/>
  </r>
  <r>
    <s v="11/01883/F"/>
    <s v="Land Off Princes Lane Rear Of 412 Hotwell Road Bristol BS8"/>
    <s v="Permission"/>
    <n v="1"/>
    <n v="1"/>
    <n v="1"/>
    <n v="0"/>
    <n v="0"/>
    <n v="0"/>
    <x v="3"/>
    <x v="13"/>
    <n v="0.159903642949"/>
    <s v="Permissions assumed yrs1-5 unless outline only"/>
  </r>
  <r>
    <s v="12/01976/F"/>
    <s v="Adj. 30 Abingdon Road Bristol BS16 3NY"/>
    <s v="Permission"/>
    <n v="1"/>
    <n v="1"/>
    <n v="1"/>
    <n v="0"/>
    <n v="0"/>
    <n v="0"/>
    <x v="1"/>
    <x v="3"/>
    <n v="1.1744107999200001E-2"/>
    <s v="Permissions assumed yrs1-5 unless outline only"/>
  </r>
  <r>
    <s v="12/01987/F"/>
    <s v="R/O The Redfield Inn 117 - 119 Church Road And 121 Church Road Redfield Bristol BS5 9JR"/>
    <s v="Permission"/>
    <n v="1"/>
    <n v="1"/>
    <n v="1"/>
    <n v="0"/>
    <n v="0"/>
    <n v="0"/>
    <x v="1"/>
    <x v="16"/>
    <n v="1.1886188264299999E-2"/>
    <s v="Permissions assumed yrs1-5 unless outline only"/>
  </r>
  <r>
    <s v="12/02321/R"/>
    <s v="4 Sydenham Road Cotham Bristol BS6 5SH"/>
    <s v="Permission"/>
    <n v="3"/>
    <n v="3"/>
    <n v="3"/>
    <n v="0"/>
    <n v="0"/>
    <n v="0"/>
    <x v="3"/>
    <x v="15"/>
    <n v="4.1570625000300003E-2"/>
    <s v="Permissions assumed yrs1-5 unless outline only"/>
  </r>
  <r>
    <s v="12/03742/F"/>
    <s v="29 Henleaze Road Bristol BS9 4EY"/>
    <s v="Permission"/>
    <n v="2"/>
    <n v="2"/>
    <n v="2"/>
    <n v="0"/>
    <n v="0"/>
    <n v="0"/>
    <x v="3"/>
    <x v="29"/>
    <n v="3.0927500000499999E-2"/>
    <s v="Permissions assumed yrs1-5 unless outline only"/>
  </r>
  <r>
    <s v="12/04826/F"/>
    <s v="25-27 Highridge Road Bishopsworth Bristol BS13 8HJ"/>
    <s v="Permission"/>
    <n v="2"/>
    <n v="2"/>
    <n v="2"/>
    <n v="0"/>
    <n v="0"/>
    <n v="0"/>
    <x v="2"/>
    <x v="20"/>
    <n v="6.7402922498099996E-2"/>
    <s v="Permissions assumed yrs1-5 unless outline only"/>
  </r>
  <r>
    <s v="12/04907/F"/>
    <s v="R/O 57 Coronation Road Bristol BS3 1AR"/>
    <s v="Permission"/>
    <n v="1"/>
    <n v="1"/>
    <n v="1"/>
    <n v="0"/>
    <n v="0"/>
    <n v="0"/>
    <x v="2"/>
    <x v="4"/>
    <n v="4.4328961077699999E-3"/>
    <s v="Permissions assumed yrs1-5 unless outline only"/>
  </r>
  <r>
    <s v="13/01476/F"/>
    <s v="Adj. 5 Leyland Walk Bristol BS13 8PY"/>
    <s v="Permission"/>
    <n v="2"/>
    <n v="2"/>
    <n v="2"/>
    <n v="0"/>
    <n v="0"/>
    <n v="0"/>
    <x v="2"/>
    <x v="20"/>
    <n v="1.5715279770699999E-2"/>
    <s v="Permissions assumed yrs1-5 unless outline only"/>
  </r>
  <r>
    <s v="13/02305/F"/>
    <s v="121 Winchester Road Bristol BS4 3NH"/>
    <s v="Permission"/>
    <n v="2"/>
    <n v="2"/>
    <n v="2"/>
    <n v="0"/>
    <n v="0"/>
    <n v="0"/>
    <x v="2"/>
    <x v="5"/>
    <n v="9.1816250007600003E-3"/>
    <s v="Permissions assumed yrs1-5 unless outline only"/>
  </r>
  <r>
    <s v="13/02586/F"/>
    <s v="R/O 31 The Dell Bristol BS9 3UE"/>
    <s v="Permission"/>
    <n v="1"/>
    <n v="1"/>
    <n v="1"/>
    <n v="0"/>
    <n v="0"/>
    <n v="0"/>
    <x v="3"/>
    <x v="29"/>
    <n v="3.2099470843200001E-2"/>
    <s v="Permissions assumed yrs1-5 unless outline only"/>
  </r>
  <r>
    <s v="13/02832/F"/>
    <s v="138 City Road Bristol BS2 8YG"/>
    <s v="Permission"/>
    <n v="1"/>
    <n v="1"/>
    <n v="1"/>
    <n v="0"/>
    <n v="0"/>
    <n v="0"/>
    <x v="0"/>
    <x v="10"/>
    <n v="1.5969375001E-2"/>
    <s v="Permissions assumed yrs1-5 unless outline only"/>
  </r>
  <r>
    <s v="13/03615/F"/>
    <s v="Adj. 36 Somerdale Avenue Bristol BS4 2XN"/>
    <s v="Permission"/>
    <n v="1"/>
    <n v="1"/>
    <n v="1"/>
    <n v="0"/>
    <n v="0"/>
    <n v="0"/>
    <x v="2"/>
    <x v="32"/>
    <n v="2.2887135949199999E-2"/>
    <s v="Permissions assumed yrs1-5 unless outline only"/>
  </r>
  <r>
    <s v="13/03853/F"/>
    <s v="Rear Garden Of 173 North Road Bishopston Bristol BS6 5AH"/>
    <s v="Permission"/>
    <n v="1"/>
    <n v="1"/>
    <n v="1"/>
    <n v="0"/>
    <n v="0"/>
    <n v="0"/>
    <x v="3"/>
    <x v="10"/>
    <n v="1.19999500005E-2"/>
    <s v="Permissions assumed yrs1-5 unless outline only"/>
  </r>
  <r>
    <s v="13/04505/F"/>
    <s v="Tyndall House 52 Tyndalls Park Road Bristol BS8 1PL"/>
    <s v="Permission"/>
    <n v="2"/>
    <n v="2"/>
    <n v="2"/>
    <n v="0"/>
    <n v="0"/>
    <n v="0"/>
    <x v="0"/>
    <x v="0"/>
    <n v="5.0422431502200001E-2"/>
    <s v="Permissions assumed yrs1-5 unless outline only"/>
  </r>
  <r>
    <s v="13/05302/F"/>
    <s v="Adj. 39 Archer Walk Bristol BS14 8LF"/>
    <s v="Permission"/>
    <n v="1"/>
    <n v="1"/>
    <n v="1"/>
    <n v="0"/>
    <n v="0"/>
    <n v="0"/>
    <x v="2"/>
    <x v="27"/>
    <n v="1.2893095498200001E-2"/>
    <s v="Permissions assumed yrs1-5 unless outline only"/>
  </r>
  <r>
    <s v="14/00197/F"/>
    <s v="Rear Of 70 Gloucester Road Bishopston Bristol BS7 8BH"/>
    <s v="Permission"/>
    <n v="1"/>
    <n v="1"/>
    <n v="1"/>
    <n v="0"/>
    <n v="0"/>
    <n v="0"/>
    <x v="3"/>
    <x v="23"/>
    <n v="8.9887292797300004E-3"/>
    <s v="Permissions assumed yrs1-5 unless outline only"/>
  </r>
  <r>
    <s v="14/02040/F"/>
    <s v="R/O 15 Ashgrove Road Redland Bristol BS6 6NA"/>
    <s v="Permission"/>
    <n v="1"/>
    <n v="1"/>
    <n v="1"/>
    <n v="0"/>
    <n v="0"/>
    <n v="0"/>
    <x v="3"/>
    <x v="14"/>
    <n v="1.4191966201E-2"/>
    <s v="Permissions assumed yrs1-5 unless outline only"/>
  </r>
  <r>
    <s v="14/02591/F"/>
    <s v="45 Vicarage Road Bedminster Down Bristol BS13 8ER"/>
    <s v="Permission"/>
    <n v="1"/>
    <n v="1"/>
    <n v="1"/>
    <n v="0"/>
    <n v="0"/>
    <n v="0"/>
    <x v="2"/>
    <x v="7"/>
    <n v="3.4930892499900001E-2"/>
    <s v="Permissions assumed yrs1-5 unless outline only"/>
  </r>
  <r>
    <s v="14/03077/F"/>
    <s v="493B Stapleton Road Eastville Bristol BS5 6PQ"/>
    <s v="Permission"/>
    <n v="1"/>
    <n v="1"/>
    <n v="1"/>
    <n v="0"/>
    <n v="0"/>
    <n v="0"/>
    <x v="1"/>
    <x v="16"/>
    <n v="1.80743749999E-2"/>
    <s v="Permissions assumed yrs1-5 unless outline only"/>
  </r>
  <r>
    <s v="14/04112/F"/>
    <s v="R/O 149  - 155 Church Road Redfield Bristol BS5 9LA"/>
    <s v="Permission"/>
    <n v="2"/>
    <n v="2"/>
    <n v="2"/>
    <n v="0"/>
    <n v="0"/>
    <n v="0"/>
    <x v="1"/>
    <x v="16"/>
    <n v="1.50946670271E-2"/>
    <s v="Permissions assumed yrs1-5 unless outline only"/>
  </r>
  <r>
    <s v="14/05124/F"/>
    <s v="Raj Mahaj 6 - 10 Frome Valley Road Bristol BS16 1HD"/>
    <s v="Permission"/>
    <n v="3"/>
    <n v="3"/>
    <n v="3"/>
    <n v="0"/>
    <n v="0"/>
    <n v="0"/>
    <x v="1"/>
    <x v="19"/>
    <n v="6.6569343098900002E-2"/>
    <s v="Permissions assumed yrs1-5 unless outline only"/>
  </r>
  <r>
    <s v="14/05730/F"/>
    <s v="R/O 82 Holly Lodge Road Bristol BS5 7UD"/>
    <s v="Permission"/>
    <n v="3"/>
    <n v="3"/>
    <n v="3"/>
    <n v="0"/>
    <n v="0"/>
    <n v="0"/>
    <x v="1"/>
    <x v="17"/>
    <n v="0.10409693115300001"/>
    <s v="Permissions assumed yrs1-5 unless outline only"/>
  </r>
  <r>
    <s v="15/00218/F"/>
    <s v="4 Withywood Gardens Bristol BS13 9AU"/>
    <s v="Permission"/>
    <n v="1"/>
    <n v="1"/>
    <n v="1"/>
    <n v="0"/>
    <n v="0"/>
    <n v="0"/>
    <x v="2"/>
    <x v="20"/>
    <n v="1.5763800000000001E-2"/>
    <s v="Permissions assumed yrs1-5 unless outline only"/>
  </r>
  <r>
    <s v="15/00687/F"/>
    <s v="Land adj. 223 Allison Road Bristol BS4 4PA"/>
    <s v="Permission"/>
    <n v="1"/>
    <n v="1"/>
    <n v="1"/>
    <n v="0"/>
    <n v="0"/>
    <n v="0"/>
    <x v="2"/>
    <x v="12"/>
    <n v="2.0306833597500001E-2"/>
    <s v="Permissions assumed yrs1-5 unless outline only"/>
  </r>
  <r>
    <s v="15/00947/F"/>
    <s v="Gospel Hall Bellevue Road Bristol BS4 2BG"/>
    <s v="Permission"/>
    <n v="1"/>
    <n v="1"/>
    <n v="1"/>
    <n v="0"/>
    <n v="0"/>
    <n v="0"/>
    <x v="2"/>
    <x v="30"/>
    <n v="2.06661250007E-2"/>
    <s v="Permissions assumed yrs1-5 unless outline only"/>
  </r>
  <r>
    <s v="15/01107/F"/>
    <s v="Land adj. 67 Cowling Drive Bristol BS14 8DU"/>
    <s v="Permission"/>
    <n v="2"/>
    <n v="2"/>
    <n v="2"/>
    <n v="0"/>
    <n v="0"/>
    <n v="0"/>
    <x v="2"/>
    <x v="27"/>
    <n v="8.9136897229499992E-3"/>
    <s v="Permissions assumed yrs1-5 unless outline only"/>
  </r>
  <r>
    <s v="15/01681/F"/>
    <s v="Queen Victoria House Redland Hill Bristol BS6 6US"/>
    <s v="Permission"/>
    <n v="17"/>
    <n v="17"/>
    <n v="17"/>
    <n v="0"/>
    <n v="0"/>
    <n v="0"/>
    <x v="3"/>
    <x v="14"/>
    <n v="0.63742758529700005"/>
    <s v="Permissions assumed yrs1-5 unless outline only"/>
  </r>
  <r>
    <s v="15/02760/F"/>
    <s v="Land at rear off 11 Harrowdene Road Bristol BS4 2JD"/>
    <s v="Permission"/>
    <n v="1"/>
    <n v="1"/>
    <n v="1"/>
    <n v="0"/>
    <n v="0"/>
    <n v="0"/>
    <x v="2"/>
    <x v="32"/>
    <n v="2.62866250004E-2"/>
    <s v="Permissions assumed yrs1-5 unless outline only"/>
  </r>
  <r>
    <s v="15/02875/F"/>
    <s v="Reor of 291 Stapleton Road Easton Bristol BS5 0NH"/>
    <s v="Permission"/>
    <n v="1"/>
    <n v="1"/>
    <n v="1"/>
    <n v="0"/>
    <n v="0"/>
    <n v="0"/>
    <x v="1"/>
    <x v="1"/>
    <n v="1.9600625000799999E-2"/>
    <s v="Permissions assumed yrs1-5 unless outline only"/>
  </r>
  <r>
    <s v="15/04201/F"/>
    <s v="12 Pound Drive Bristol BS16 2EG"/>
    <s v="Permission"/>
    <n v="1"/>
    <n v="1"/>
    <n v="1"/>
    <n v="0"/>
    <n v="0"/>
    <n v="0"/>
    <x v="1"/>
    <x v="19"/>
    <n v="2.9633642299499999E-2"/>
    <s v="Permissions assumed yrs1-5 unless outline only"/>
  </r>
  <r>
    <s v="15/04217/F"/>
    <s v="Land To North Paintworks Bristol BS4 3EH"/>
    <s v="Permission"/>
    <n v="48"/>
    <n v="48"/>
    <n v="48"/>
    <n v="0"/>
    <n v="0"/>
    <n v="0"/>
    <x v="2"/>
    <x v="5"/>
    <n v="0.77985276005000004"/>
    <s v="Permissions assumed yrs1-5 unless outline only"/>
  </r>
  <r>
    <s v="15/06172/F"/>
    <s v="54 - 56 Brigstocke Road Bristol BS2 8TY"/>
    <s v="Permission"/>
    <n v="10"/>
    <n v="10"/>
    <n v="10"/>
    <n v="0"/>
    <n v="0"/>
    <n v="0"/>
    <x v="0"/>
    <x v="10"/>
    <n v="6.0556750001300001E-2"/>
    <s v="Permissions assumed yrs1-5 unless outline only"/>
  </r>
  <r>
    <s v="15/06400/F"/>
    <s v="Former Chocolate Factory Greenbank Road Easton Bristol BS5 6EL"/>
    <s v="Permission"/>
    <n v="72"/>
    <n v="72"/>
    <n v="72"/>
    <n v="0"/>
    <n v="0"/>
    <n v="0"/>
    <x v="1"/>
    <x v="16"/>
    <n v="1.77541938791"/>
    <s v="Permissions assumed yrs1-5 unless outline only"/>
  </r>
  <r>
    <s v="15/06483/F"/>
    <s v="Land On West Side Of 95 Jacob Street Bristol"/>
    <s v="Permission"/>
    <n v="8"/>
    <n v="8"/>
    <n v="8"/>
    <n v="0"/>
    <n v="0"/>
    <n v="0"/>
    <x v="0"/>
    <x v="1"/>
    <n v="0.19629930023700001"/>
    <s v="Permissions assumed yrs1-5 unless outline only"/>
  </r>
  <r>
    <s v="15/06605/F"/>
    <s v="Southmead Police Station Southmead Road Bristol BS10 5DW (149 Southmead Road?)"/>
    <s v="Permission"/>
    <n v="1"/>
    <n v="1"/>
    <n v="1"/>
    <n v="0"/>
    <n v="0"/>
    <n v="0"/>
    <x v="3"/>
    <x v="9"/>
    <n v="1.15429999992E-2"/>
    <s v="Permissions assumed yrs1-5 unless outline only"/>
  </r>
  <r>
    <s v="15/06617/F"/>
    <s v="Bridge And Land To The North Of South Liberty Lane  Bristol"/>
    <s v="Permission"/>
    <n v="20"/>
    <n v="20"/>
    <n v="20"/>
    <n v="0"/>
    <n v="0"/>
    <n v="0"/>
    <x v="2"/>
    <x v="6"/>
    <n v="0.45215601170000003"/>
    <s v="Permissions assumed yrs1-5 unless outline only"/>
  </r>
  <r>
    <s v="15/06624/F"/>
    <s v="Land Adjacent To 20 Belvoir Road Bristol"/>
    <s v="Permission"/>
    <n v="1"/>
    <n v="1"/>
    <n v="1"/>
    <n v="0"/>
    <n v="0"/>
    <n v="0"/>
    <x v="3"/>
    <x v="10"/>
    <n v="2.13431000003E-2"/>
    <s v="Permissions assumed yrs1-5 unless outline only"/>
  </r>
  <r>
    <s v="16/00625/F"/>
    <s v="205 Gloucester Road Bishopston Bristol BS7 8NN"/>
    <s v="Permission"/>
    <n v="2"/>
    <n v="2"/>
    <n v="2"/>
    <n v="0"/>
    <n v="0"/>
    <n v="0"/>
    <x v="3"/>
    <x v="11"/>
    <n v="1.6988874999500001E-2"/>
    <s v="Permissions assumed yrs1-5 unless outline only"/>
  </r>
  <r>
    <s v="16/00855/F"/>
    <s v="Land At School Road Totterdown Bristol"/>
    <s v="Permission"/>
    <n v="1"/>
    <n v="1"/>
    <n v="1"/>
    <n v="0"/>
    <n v="0"/>
    <n v="0"/>
    <x v="2"/>
    <x v="30"/>
    <n v="1.6310647199500001E-2"/>
    <s v="Permissions assumed yrs1-5 unless outline only"/>
  </r>
  <r>
    <s v="16/01037/F"/>
    <s v="The Worlds End 157 Clouds Hill Road Bristol BS5 7LH"/>
    <s v="Permission"/>
    <n v="3"/>
    <n v="3"/>
    <n v="3"/>
    <n v="0"/>
    <n v="0"/>
    <n v="0"/>
    <x v="1"/>
    <x v="24"/>
    <n v="4.27911350004E-2"/>
    <s v="Permissions assumed yrs1-5 unless outline only"/>
  </r>
  <r>
    <s v="16/01626/F"/>
    <s v="13 Clydesdale Close Bristol BS14 0RN"/>
    <s v="Permission"/>
    <n v="1"/>
    <n v="1"/>
    <n v="1"/>
    <n v="0"/>
    <n v="0"/>
    <n v="0"/>
    <x v="2"/>
    <x v="33"/>
    <n v="3.5694707500399998E-2"/>
    <s v="Permissions assumed yrs1-5 unless outline only"/>
  </r>
  <r>
    <s v="16/01854/F"/>
    <s v="Land at rear off Beech House 6 St Pauls Road Clifton Bristol BS8 1LT"/>
    <s v="Permission"/>
    <n v="2"/>
    <n v="2"/>
    <n v="2"/>
    <n v="0"/>
    <n v="0"/>
    <n v="0"/>
    <x v="3"/>
    <x v="14"/>
    <n v="3.0423590858000001E-2"/>
    <s v="Permissions assumed yrs1-5 unless outline only"/>
  </r>
  <r>
    <s v="16/02000/F"/>
    <s v="Land adjoining 35 Hampton Park Bristol BS6 6LG"/>
    <s v="Permission"/>
    <n v="1"/>
    <n v="1"/>
    <n v="1"/>
    <n v="0"/>
    <n v="0"/>
    <n v="0"/>
    <x v="3"/>
    <x v="14"/>
    <n v="4.3875632898199998E-2"/>
    <s v="Permissions assumed yrs1-5 unless outline only"/>
  </r>
  <r>
    <s v="16/02129/F"/>
    <s v="13 Park Avenue Eastville Bristol BS5 6QL"/>
    <s v="Permission"/>
    <n v="7"/>
    <n v="7"/>
    <n v="7"/>
    <n v="0"/>
    <n v="0"/>
    <n v="0"/>
    <x v="1"/>
    <x v="17"/>
    <n v="4.7244286501200002E-2"/>
    <s v="Permissions assumed yrs1-5 unless outline only"/>
  </r>
  <r>
    <s v="16/02179/F"/>
    <s v="Land adjacent 2 Walton Street Bristol BS5 0JG"/>
    <s v="Permission"/>
    <n v="1"/>
    <n v="1"/>
    <n v="1"/>
    <n v="0"/>
    <n v="0"/>
    <n v="0"/>
    <x v="1"/>
    <x v="1"/>
    <n v="7.3021345997499997E-3"/>
    <s v="Permissions assumed yrs1-5 unless outline only"/>
  </r>
  <r>
    <s v="16/02271/F"/>
    <s v="20-34 Lyppiatt Road Bristol BS5 9HR"/>
    <s v="Permission"/>
    <n v="12"/>
    <n v="12"/>
    <n v="12"/>
    <n v="0"/>
    <n v="0"/>
    <n v="0"/>
    <x v="1"/>
    <x v="26"/>
    <n v="9.0861749999399999E-2"/>
    <s v="Permissions assumed yrs1-5 unless outline only"/>
  </r>
  <r>
    <s v="16/02349/F"/>
    <s v="Land Bounded By Redcliff Street, St Thomas Street And Three Queens Lane Redcliffe Bristol"/>
    <s v="Permission"/>
    <n v="9"/>
    <n v="9"/>
    <n v="9"/>
    <n v="0"/>
    <n v="0"/>
    <n v="0"/>
    <x v="0"/>
    <x v="0"/>
    <n v="0.21346463335900001"/>
    <s v="Permissions assumed yrs1-5 unless outline only"/>
  </r>
  <r>
    <s v="16/02431/F"/>
    <s v="Land adj. 79 Victoria Parade Bristol BS5 9EA"/>
    <s v="Permission"/>
    <n v="1"/>
    <n v="1"/>
    <n v="1"/>
    <n v="0"/>
    <n v="0"/>
    <n v="0"/>
    <x v="1"/>
    <x v="16"/>
    <n v="8.4538839989199994E-3"/>
    <s v="Permissions assumed yrs1-5 unless outline only"/>
  </r>
  <r>
    <s v="16/03387/F"/>
    <s v="East Garages East Park Bristol"/>
    <s v="Permission"/>
    <n v="1"/>
    <n v="1"/>
    <n v="1"/>
    <n v="0"/>
    <n v="0"/>
    <n v="0"/>
    <x v="1"/>
    <x v="17"/>
    <n v="3.2197738001000002E-2"/>
    <s v="Permissions assumed yrs1-5 unless outline only"/>
  </r>
  <r>
    <s v="16/03879/F"/>
    <s v="Land r/o Twyford House  High Street Shirehampton Bristol BS11 0DE"/>
    <s v="Permission"/>
    <n v="7"/>
    <n v="7"/>
    <n v="7"/>
    <n v="0"/>
    <n v="0"/>
    <n v="0"/>
    <x v="3"/>
    <x v="31"/>
    <n v="0.18482041645300001"/>
    <s v="Permissions assumed yrs1-5 unless outline only"/>
  </r>
  <r>
    <s v="16/05026/F"/>
    <s v="Former Dumail Primary School Land Dunmail Road Bristol"/>
    <s v="Permission"/>
    <n v="35"/>
    <n v="35"/>
    <n v="35"/>
    <n v="0"/>
    <n v="0"/>
    <n v="0"/>
    <x v="3"/>
    <x v="9"/>
    <n v="4.7361853978899999"/>
    <s v="Permissions assumed yrs1-5 unless outline only"/>
  </r>
  <r>
    <s v="16/05376/F"/>
    <s v="Blackberry Hill Hospital Manor Road Fishponds Bristol BS16 2EW"/>
    <s v="Permission"/>
    <n v="12"/>
    <n v="12"/>
    <n v="12"/>
    <n v="0"/>
    <n v="0"/>
    <n v="0"/>
    <x v="1"/>
    <x v="19"/>
    <n v="8.6213680181899903"/>
    <s v="Permissions assumed yrs1-5 unless outline only"/>
  </r>
  <r>
    <s v="16/05530/F"/>
    <s v="9 All Saints Road Bristol BS8 2JG"/>
    <s v="Permission"/>
    <n v="1"/>
    <n v="1"/>
    <n v="1"/>
    <n v="0"/>
    <n v="0"/>
    <n v="0"/>
    <x v="3"/>
    <x v="14"/>
    <n v="7.05536249989E-2"/>
    <s v="Permissions assumed yrs1-5 unless outline only"/>
  </r>
  <r>
    <s v="16/05811/F"/>
    <s v="35 Ashley Down Road Bristol BS7 9JN"/>
    <s v="Permission"/>
    <n v="2"/>
    <n v="2"/>
    <n v="2"/>
    <n v="0"/>
    <n v="0"/>
    <n v="0"/>
    <x v="3"/>
    <x v="11"/>
    <n v="1.37354227996E-2"/>
    <s v="Permissions assumed yrs1-5 unless outline only"/>
  </r>
  <r>
    <s v="16/05811/F"/>
    <s v="35 Ashley Down Road Bristol BS7 9JN"/>
    <s v="Permission"/>
    <n v="1"/>
    <n v="1"/>
    <n v="1"/>
    <n v="0"/>
    <n v="0"/>
    <n v="0"/>
    <x v="3"/>
    <x v="11"/>
    <n v="1.37354227996E-2"/>
    <s v="Permissions assumed yrs1-5 unless outline only"/>
  </r>
  <r>
    <s v="16/06596/F"/>
    <s v="Land at rear off 12 Selbrooke Crescent Bristol BS16 2PX"/>
    <s v="Permission"/>
    <n v="1"/>
    <n v="1"/>
    <n v="1"/>
    <n v="0"/>
    <n v="0"/>
    <n v="0"/>
    <x v="1"/>
    <x v="19"/>
    <n v="5.6776625000399997E-2"/>
    <s v="Permissions assumed yrs1-5 unless outline only"/>
  </r>
  <r>
    <s v="16/06831/F"/>
    <s v="Cedar House Blackberry Hill Hospital Manor Road Fishponds Bristol BS16 2EW"/>
    <s v="Permission"/>
    <n v="25"/>
    <n v="25"/>
    <n v="25"/>
    <n v="0"/>
    <n v="0"/>
    <n v="0"/>
    <x v="1"/>
    <x v="19"/>
    <n v="0.32998361384899999"/>
    <s v="Permissions assumed yrs1-5 unless outline only"/>
  </r>
  <r>
    <s v="17/00088/F"/>
    <s v="95A Chaplin Road Bristol BS5 0LB"/>
    <s v="Permission"/>
    <n v="1"/>
    <n v="1"/>
    <n v="1"/>
    <n v="0"/>
    <n v="0"/>
    <n v="0"/>
    <x v="1"/>
    <x v="1"/>
    <n v="7.5235899507400004E-3"/>
    <s v="Permissions assumed yrs1-5 unless outline only"/>
  </r>
  <r>
    <s v="17/00438/F"/>
    <s v="land adj. 5 Wharnecliffe Close Bristol BS14 9NE"/>
    <s v="Permission"/>
    <n v="1"/>
    <n v="1"/>
    <n v="1"/>
    <n v="0"/>
    <n v="0"/>
    <n v="0"/>
    <x v="2"/>
    <x v="33"/>
    <n v="3.7995499998899999E-2"/>
    <s v="Permissions assumed yrs1-5 unless outline only"/>
  </r>
  <r>
    <s v="17/00679/COU"/>
    <s v="Land At The Rear Of 93 - 97 Chelsea Road Bristol"/>
    <s v="Permission"/>
    <n v="2"/>
    <n v="2"/>
    <n v="2"/>
    <n v="0"/>
    <n v="0"/>
    <n v="0"/>
    <x v="1"/>
    <x v="16"/>
    <n v="5.0990083596100001E-2"/>
    <s v="Permissions assumed yrs1-5 unless outline only"/>
  </r>
  <r>
    <s v="17/00841/F"/>
    <s v="land adj. 21 Dundridge Lane Bristol BS5 8SE"/>
    <s v="Permission"/>
    <n v="1"/>
    <n v="1"/>
    <n v="1"/>
    <n v="0"/>
    <n v="0"/>
    <n v="0"/>
    <x v="1"/>
    <x v="25"/>
    <n v="3.1400249999500002E-2"/>
    <s v="Permissions assumed yrs1-5 unless outline only"/>
  </r>
  <r>
    <s v="17/00865/F"/>
    <s v="Land adj. 53 Nibletts Hill Bristol BS5 8TP"/>
    <s v="Permission"/>
    <n v="2"/>
    <n v="2"/>
    <n v="2"/>
    <n v="0"/>
    <n v="0"/>
    <n v="0"/>
    <x v="1"/>
    <x v="25"/>
    <n v="4.8852124997700003E-2"/>
    <s v="Permissions assumed yrs1-5 unless outline only"/>
  </r>
  <r>
    <s v="17/00922/F"/>
    <s v="Land at rear off 160 Whiteway Road Bristol BS5 7RA"/>
    <s v="Permission"/>
    <n v="1"/>
    <n v="1"/>
    <n v="1"/>
    <n v="0"/>
    <n v="0"/>
    <n v="0"/>
    <x v="1"/>
    <x v="24"/>
    <n v="6.5425250200000007E-2"/>
    <s v="Permissions assumed yrs1-5 unless outline only"/>
  </r>
  <r>
    <s v="17/01055/F"/>
    <s v="land at 46 The Crest Bristol BS4 3JB"/>
    <s v="Permission"/>
    <n v="4"/>
    <n v="4"/>
    <n v="4"/>
    <n v="0"/>
    <n v="0"/>
    <n v="0"/>
    <x v="2"/>
    <x v="5"/>
    <n v="3.4637985102099998E-2"/>
    <s v="Permissions assumed yrs1-5 unless outline only"/>
  </r>
  <r>
    <s v="17/01123/F"/>
    <s v="Land adj. 1 Bellevue Park Bristol BS4 4JR"/>
    <s v="Permission"/>
    <n v="1"/>
    <n v="1"/>
    <n v="1"/>
    <n v="0"/>
    <n v="0"/>
    <n v="0"/>
    <x v="2"/>
    <x v="12"/>
    <n v="1.12028079071E-2"/>
    <s v="Permissions assumed yrs1-5 unless outline only"/>
  </r>
  <r>
    <s v="17/01771/F"/>
    <s v="33 Rudthorpe Road Bristol BS7 9QG"/>
    <s v="Permission"/>
    <n v="1"/>
    <n v="1"/>
    <n v="1"/>
    <n v="0"/>
    <n v="0"/>
    <n v="0"/>
    <x v="3"/>
    <x v="11"/>
    <n v="2.07323750006E-2"/>
    <s v="Permissions assumed yrs1-5 unless outline only"/>
  </r>
  <r>
    <s v="17/02040/F"/>
    <s v="Land rear of 308 - 312 Lodge Causeway Bristol BS16 3RD"/>
    <s v="Permission"/>
    <n v="5"/>
    <n v="5"/>
    <n v="5"/>
    <n v="0"/>
    <n v="0"/>
    <n v="0"/>
    <x v="1"/>
    <x v="3"/>
    <n v="2.3899246215299999E-2"/>
    <s v="Permissions assumed yrs1-5 unless outline only"/>
  </r>
  <r>
    <s v="17/02787/F"/>
    <s v="Land to side of 85 Fair Furlong Bristol BS13 9HY"/>
    <s v="Permission"/>
    <n v="1"/>
    <n v="1"/>
    <n v="1"/>
    <n v="0"/>
    <n v="0"/>
    <n v="0"/>
    <x v="2"/>
    <x v="20"/>
    <n v="3.0143991500000002E-2"/>
    <s v="Permissions assumed yrs1-5 unless outline only"/>
  </r>
  <r>
    <s v="17/03052/F"/>
    <s v="Land adj. 8 Pembery Road Bristol BS3 3JR"/>
    <s v="Permission"/>
    <n v="1"/>
    <n v="1"/>
    <n v="1"/>
    <n v="0"/>
    <n v="0"/>
    <n v="0"/>
    <x v="2"/>
    <x v="6"/>
    <n v="6.7428512012500004E-3"/>
    <s v="Permissions assumed yrs1-5 unless outline only"/>
  </r>
  <r>
    <s v="17/03059/COU"/>
    <s v="Strachan And Henshaw Building Foundry Lane Bristol BS5 7UZ"/>
    <s v="Permission"/>
    <n v="71"/>
    <n v="71"/>
    <n v="71"/>
    <n v="0"/>
    <n v="0"/>
    <n v="0"/>
    <x v="1"/>
    <x v="17"/>
    <n v="0.13976137269700001"/>
    <s v="Permissions assumed yrs1-5 unless outline only"/>
  </r>
  <r>
    <s v="17/03139/F"/>
    <s v="McArthurs Warehouse Gas Ferry Road Bristol BS1 6UN"/>
    <s v="Permission"/>
    <n v="142"/>
    <n v="142"/>
    <n v="142"/>
    <n v="0"/>
    <n v="0"/>
    <n v="0"/>
    <x v="0"/>
    <x v="2"/>
    <n v="0.54930501689699995"/>
    <s v="Permissions assumed yrs1-5 unless outline only"/>
  </r>
  <r>
    <s v="17/03744/F"/>
    <s v="123 Cumberland Road Bristol BS1 6UG"/>
    <s v="Permission"/>
    <n v="14"/>
    <n v="14"/>
    <n v="14"/>
    <n v="0"/>
    <n v="0"/>
    <n v="0"/>
    <x v="0"/>
    <x v="2"/>
    <n v="0.458166841853"/>
    <s v="Permissions assumed yrs1-5 unless outline only"/>
  </r>
  <r>
    <s v="17/04013/F"/>
    <s v="Land adj. 15 Dominion Road Bristol BS16 3EP"/>
    <s v="Permission"/>
    <n v="1"/>
    <n v="1"/>
    <n v="1"/>
    <n v="0"/>
    <n v="0"/>
    <n v="0"/>
    <x v="1"/>
    <x v="3"/>
    <n v="2.3557749998100001E-2"/>
    <s v="Permissions assumed yrs1-5 unless outline only"/>
  </r>
  <r>
    <s v="17/04220/F"/>
    <s v="Garages West Of Avalon Road Bristol"/>
    <s v="Permission"/>
    <n v="8"/>
    <n v="8"/>
    <n v="8"/>
    <n v="0"/>
    <n v="0"/>
    <n v="0"/>
    <x v="1"/>
    <x v="25"/>
    <n v="0.235568206601"/>
    <s v="Permissions assumed yrs1-5 unless outline only"/>
  </r>
  <r>
    <s v="17/05088/F"/>
    <s v="10 High Street Shirehampton Bristol BS11 0DP"/>
    <s v="Permission"/>
    <n v="1"/>
    <n v="1"/>
    <n v="1"/>
    <n v="0"/>
    <n v="0"/>
    <n v="0"/>
    <x v="3"/>
    <x v="31"/>
    <n v="2.4948874999699999E-2"/>
    <s v="Permissions assumed yrs1-5 unless outline only"/>
  </r>
  <r>
    <s v="17/05102/F"/>
    <s v="412 Wells Road Knowle Bristol BS14 9AF"/>
    <s v="Permission"/>
    <n v="2"/>
    <n v="2"/>
    <n v="2"/>
    <n v="0"/>
    <n v="0"/>
    <n v="0"/>
    <x v="2"/>
    <x v="32"/>
    <n v="2.35717995989E-2"/>
    <s v="Permissions assumed yrs1-5 unless outline only"/>
  </r>
  <r>
    <s v="17/05130/F"/>
    <s v="Oldbury Court Community Association Delabere Avenue Bristol BS16 2ND"/>
    <s v="Permission"/>
    <n v="16"/>
    <n v="16"/>
    <n v="16"/>
    <n v="0"/>
    <n v="0"/>
    <n v="0"/>
    <x v="1"/>
    <x v="19"/>
    <n v="0.16251115020199999"/>
    <s v="Permissions assumed yrs1-5 unless outline only"/>
  </r>
  <r>
    <s v="17/05145/F"/>
    <s v="Woodlands Church Road Sneyd Park Bristol BS9 1JT"/>
    <s v="Permission"/>
    <n v="1"/>
    <n v="1"/>
    <n v="1"/>
    <n v="0"/>
    <n v="0"/>
    <n v="0"/>
    <x v="3"/>
    <x v="28"/>
    <n v="7.94655063494E-2"/>
    <s v="Permissions assumed yrs1-5 unless outline only"/>
  </r>
  <r>
    <s v="17/05700/F"/>
    <s v="Kings Weston Reservoir Tufton Avenue Bristol"/>
    <s v="Permission"/>
    <n v="3"/>
    <n v="3"/>
    <n v="3"/>
    <n v="0"/>
    <n v="0"/>
    <n v="0"/>
    <x v="3"/>
    <x v="31"/>
    <n v="0.504307431049"/>
    <s v="Permissions assumed yrs1-5 unless outline only"/>
  </r>
  <r>
    <s v="17/06132/F"/>
    <s v="Land Adjacent To 34 Parnall Road Bristol BS16 3JG"/>
    <s v="Permission"/>
    <n v="1"/>
    <n v="1"/>
    <n v="1"/>
    <n v="0"/>
    <n v="0"/>
    <n v="0"/>
    <x v="1"/>
    <x v="3"/>
    <n v="7.1609611497900003E-3"/>
    <s v="Permissions assumed yrs1-5 unless outline only"/>
  </r>
  <r>
    <s v="17/06428/F"/>
    <s v="44 Mina Road Bristol BS2 9XH"/>
    <s v="Permission"/>
    <n v="1"/>
    <n v="1"/>
    <n v="1"/>
    <n v="0"/>
    <n v="0"/>
    <n v="0"/>
    <x v="3"/>
    <x v="10"/>
    <n v="1.2332875000800001E-2"/>
    <s v="Permissions assumed yrs1-5 unless outline only"/>
  </r>
  <r>
    <s v="17/06564/F"/>
    <s v="land adj. 77 Savoy Road Bristol BS4 3SZ"/>
    <s v="Permission"/>
    <n v="1"/>
    <n v="1"/>
    <n v="1"/>
    <n v="0"/>
    <n v="0"/>
    <n v="0"/>
    <x v="2"/>
    <x v="5"/>
    <n v="1.44220031752E-2"/>
    <s v="Permissions assumed yrs1-5 unless outline only"/>
  </r>
  <r>
    <s v="17/06657/F"/>
    <s v="156 Park Road Stapleton Bristol BS16 1DW"/>
    <s v="Permission"/>
    <n v="1"/>
    <n v="1"/>
    <n v="1"/>
    <n v="0"/>
    <n v="0"/>
    <n v="0"/>
    <x v="1"/>
    <x v="19"/>
    <n v="1.3554049250599999E-2"/>
    <s v="Permissions assumed yrs1-5 unless outline only"/>
  </r>
  <r>
    <s v="17/07097/F"/>
    <s v="10 Embassy Road Bristol BS5 7EB"/>
    <s v="Permission"/>
    <n v="1"/>
    <n v="1"/>
    <n v="1"/>
    <n v="0"/>
    <n v="0"/>
    <n v="0"/>
    <x v="1"/>
    <x v="17"/>
    <n v="7.4457176001500001E-3"/>
    <s v="Permissions assumed yrs1-5 unless outline only"/>
  </r>
  <r>
    <s v="18/00211/F"/>
    <s v="274 Passage Road Henbury Bristol BS10 7HZ"/>
    <s v="Permission"/>
    <n v="1"/>
    <n v="1"/>
    <n v="1"/>
    <n v="0"/>
    <n v="0"/>
    <n v="0"/>
    <x v="3"/>
    <x v="21"/>
    <n v="2.20381512812E-2"/>
    <s v="Permissions assumed yrs1-5 unless outline only"/>
  </r>
  <r>
    <s v="18/00305/F"/>
    <s v="Blenheim House Nursing Home 16 - 18 Blenheim Road Bristol BS6 7JW"/>
    <s v="Permission"/>
    <n v="9"/>
    <n v="9"/>
    <n v="9"/>
    <n v="0"/>
    <n v="0"/>
    <n v="0"/>
    <x v="3"/>
    <x v="23"/>
    <n v="6.8957874999200003E-2"/>
    <s v="Permissions assumed yrs1-5 unless outline only"/>
  </r>
  <r>
    <s v="18/00305/F"/>
    <s v="Blenheim House Nursing Home 16 - 18 Blenheim Road Bristol BS6 7JW"/>
    <s v="Permission"/>
    <n v="-14"/>
    <n v="-14"/>
    <n v="-14"/>
    <n v="0"/>
    <n v="0"/>
    <n v="0"/>
    <x v="3"/>
    <x v="23"/>
    <n v="6.8957874999200003E-2"/>
    <s v="Permissions assumed yrs1-5 unless outline only"/>
  </r>
  <r>
    <s v="18/00328/F"/>
    <s v="26 Connaught Road Bristol BS4 1LF"/>
    <s v="Permission"/>
    <n v="1"/>
    <n v="1"/>
    <n v="1"/>
    <n v="0"/>
    <n v="0"/>
    <n v="0"/>
    <x v="2"/>
    <x v="18"/>
    <n v="1.5223023600600001E-2"/>
    <s v="Permissions assumed yrs1-5 unless outline only"/>
  </r>
  <r>
    <s v="18/00585/F"/>
    <s v="46 Hampton Park Bristol BS6 6LJ"/>
    <s v="Permission"/>
    <n v="3"/>
    <n v="3"/>
    <n v="3"/>
    <n v="0"/>
    <n v="0"/>
    <n v="0"/>
    <x v="3"/>
    <x v="14"/>
    <n v="3.4784000002399999E-2"/>
    <s v="Permissions assumed yrs1-5 unless outline only"/>
  </r>
  <r>
    <s v="18/00667/COU"/>
    <s v="Former Elizabeth Shaw Chocolate Factory Part Of Ground Floor And First Floor Of Reception Building (Block C) Greenbank Road Bristol BS5 6EL"/>
    <s v="Permission"/>
    <n v="5"/>
    <n v="5"/>
    <n v="5"/>
    <n v="0"/>
    <n v="0"/>
    <n v="0"/>
    <x v="1"/>
    <x v="16"/>
    <n v="3.5930204099000003E-2"/>
    <s v="Permissions assumed yrs1-5 unless outline only"/>
  </r>
  <r>
    <s v="18/01029/F"/>
    <s v="235 Wells Road Knowle Bristol BS4 2PH"/>
    <s v="Permission"/>
    <n v="10"/>
    <n v="10"/>
    <n v="10"/>
    <n v="0"/>
    <n v="0"/>
    <n v="0"/>
    <x v="2"/>
    <x v="32"/>
    <n v="0.113471750001"/>
    <s v="Permissions assumed yrs1-5 unless outline only"/>
  </r>
  <r>
    <s v="18/01029/F"/>
    <s v="235 Wells Road Knowle Bristol BS4 2PH"/>
    <s v="Permission"/>
    <n v="-1"/>
    <n v="-1"/>
    <n v="-1"/>
    <n v="0"/>
    <n v="0"/>
    <n v="0"/>
    <x v="2"/>
    <x v="32"/>
    <n v="0.113471750001"/>
    <s v="Permissions assumed yrs1-5 unless outline only"/>
  </r>
  <r>
    <s v="18/01064/F"/>
    <s v="Land To Rear 49 - 95 Kings Weston Avenue Bristol"/>
    <s v="Permission"/>
    <n v="4"/>
    <n v="4"/>
    <n v="4"/>
    <n v="0"/>
    <n v="0"/>
    <n v="0"/>
    <x v="3"/>
    <x v="31"/>
    <n v="0.44739041579299998"/>
    <s v="Permissions assumed yrs1-5 unless outline only"/>
  </r>
  <r>
    <s v="18/01403/F"/>
    <s v="175 Harrington Road Bristol BS14 8JY"/>
    <s v="Permission"/>
    <n v="1"/>
    <n v="1"/>
    <n v="1"/>
    <n v="0"/>
    <n v="0"/>
    <n v="0"/>
    <x v="2"/>
    <x v="27"/>
    <n v="3.5685796649500001E-2"/>
    <s v="Permissions assumed yrs1-5 unless outline only"/>
  </r>
  <r>
    <s v="18/01463/F"/>
    <s v="47 Jubilee Road Knowle Bristol BS4 2LR"/>
    <s v="Permission"/>
    <n v="1"/>
    <n v="1"/>
    <n v="1"/>
    <n v="0"/>
    <n v="0"/>
    <n v="0"/>
    <x v="2"/>
    <x v="32"/>
    <n v="3.8784908798500002E-2"/>
    <s v="Permissions assumed yrs1-5 unless outline only"/>
  </r>
  <r>
    <s v="18/01497/F"/>
    <s v="11-15 Winterstoke Road Bristol BS3 2NN"/>
    <s v="Permission"/>
    <n v="6"/>
    <n v="6"/>
    <n v="6"/>
    <n v="0"/>
    <n v="0"/>
    <n v="0"/>
    <x v="2"/>
    <x v="6"/>
    <n v="7.1770874997499996E-3"/>
    <s v="Permissions assumed yrs1-5 unless outline only"/>
  </r>
  <r>
    <s v="18/01522/F"/>
    <s v="16 Woodcote Road Bristol BS16 4DE"/>
    <s v="Permission"/>
    <n v="1"/>
    <n v="1"/>
    <n v="1"/>
    <n v="0"/>
    <n v="0"/>
    <n v="0"/>
    <x v="1"/>
    <x v="3"/>
    <n v="2.34738394993E-2"/>
    <s v="Permissions assumed yrs1-5 unless outline only"/>
  </r>
  <r>
    <s v="18/01535/F"/>
    <s v="6 Kingsdown Parade Bristol BS6 5UD"/>
    <s v="Permission"/>
    <n v="-1"/>
    <n v="-1"/>
    <n v="-1"/>
    <n v="0"/>
    <n v="0"/>
    <n v="0"/>
    <x v="3"/>
    <x v="15"/>
    <n v="3.2917625001399997E-2"/>
    <s v="Permissions assumed yrs1-5 unless outline only"/>
  </r>
  <r>
    <s v="18/01549/F"/>
    <s v="26 Lodway Road Bristol BS4 2NR"/>
    <s v="Permission"/>
    <n v="2"/>
    <n v="2"/>
    <n v="2"/>
    <n v="0"/>
    <n v="0"/>
    <n v="0"/>
    <x v="2"/>
    <x v="5"/>
    <n v="3.8969077625000001E-2"/>
    <s v="Permissions assumed yrs1-5 unless outline only"/>
  </r>
  <r>
    <s v="18/02055/P"/>
    <s v="Former School Site Hawkfield Road Bristol"/>
    <s v="Permission"/>
    <n v="46"/>
    <n v="46"/>
    <n v="46"/>
    <n v="0"/>
    <n v="0"/>
    <n v="0"/>
    <x v="2"/>
    <x v="33"/>
    <n v="8.1443570557200005"/>
    <s v="Reserved matters 19/02242/M"/>
  </r>
  <r>
    <s v="18/02166/F"/>
    <s v="Open Space Henacre Road Bristol"/>
    <s v="Permission"/>
    <n v="36"/>
    <n v="36"/>
    <n v="36"/>
    <n v="0"/>
    <n v="0"/>
    <n v="0"/>
    <x v="3"/>
    <x v="31"/>
    <n v="4.37730975751"/>
    <s v="Permissions assumed yrs1-5 unless outline only"/>
  </r>
  <r>
    <s v="18/02208/COU"/>
    <s v="Parkview Office Campus Whitchurch Lane Whitchurch Bristol BS14 0TJ"/>
    <s v="Permission"/>
    <n v="7"/>
    <n v="7"/>
    <n v="7"/>
    <n v="0"/>
    <n v="0"/>
    <n v="0"/>
    <x v="2"/>
    <x v="33"/>
    <n v="1.4157982731000001"/>
    <s v="Permissions assumed yrs1-5 unless outline only"/>
  </r>
  <r>
    <s v="18/02249/F"/>
    <s v="land adj. 95 Coombe Lane Bristol BS9 2AR"/>
    <s v="Permission"/>
    <n v="1"/>
    <n v="1"/>
    <n v="1"/>
    <n v="0"/>
    <n v="0"/>
    <n v="0"/>
    <x v="3"/>
    <x v="28"/>
    <n v="0.40528362500100001"/>
    <s v="Permissions assumed yrs1-5 unless outline only"/>
  </r>
  <r>
    <s v="18/02302/F"/>
    <s v="Land Bounded By Winterstoke Road, Luckwell Road And Lynwood Road Bristol BS3 3HH"/>
    <s v="Permission"/>
    <n v="67"/>
    <n v="67"/>
    <n v="67"/>
    <n v="0"/>
    <n v="0"/>
    <n v="0"/>
    <x v="2"/>
    <x v="6"/>
    <n v="0.41288432270199998"/>
    <s v="Permissions assumed yrs1-5 unless outline only"/>
  </r>
  <r>
    <s v="18/02506/F"/>
    <s v="49 North Street Bedminster Bristol BS3 1EN"/>
    <s v="Permission"/>
    <n v="1"/>
    <n v="1"/>
    <n v="1"/>
    <n v="0"/>
    <n v="0"/>
    <n v="0"/>
    <x v="2"/>
    <x v="6"/>
    <n v="4.5959530049400003E-2"/>
    <s v="Permissions assumed yrs1-5 unless outline only"/>
  </r>
  <r>
    <s v="18/02913/F"/>
    <s v="40-48 Midland Road Bristol BS2 0JY"/>
    <s v="Permission"/>
    <n v="50"/>
    <n v="50"/>
    <n v="50"/>
    <n v="0"/>
    <n v="0"/>
    <n v="0"/>
    <x v="0"/>
    <x v="1"/>
    <n v="0.14551107210100001"/>
    <s v="Permissions assumed yrs1-5 unless outline only"/>
  </r>
  <r>
    <s v="18/03885/F"/>
    <s v="1 Edward Road Bristol BS4 3ET"/>
    <s v="Permission"/>
    <n v="1"/>
    <n v="1"/>
    <n v="1"/>
    <n v="0"/>
    <n v="0"/>
    <n v="0"/>
    <x v="2"/>
    <x v="5"/>
    <n v="1.5427750000799999E-2"/>
    <s v="Permissions assumed yrs1-5 unless outline only"/>
  </r>
  <r>
    <s v="18/03956/F"/>
    <s v="1 Witch Hazel Road Bristol BS13 0QQ"/>
    <s v="Permission"/>
    <n v="1"/>
    <n v="1"/>
    <n v="1"/>
    <n v="0"/>
    <n v="0"/>
    <n v="0"/>
    <x v="2"/>
    <x v="33"/>
    <n v="3.6335750000399999E-2"/>
    <s v="Permissions assumed yrs1-5 unless outline only"/>
  </r>
  <r>
    <s v="18/04121/F"/>
    <s v="Land adj. 29 Kimberley Road Bristol BS16 5AE"/>
    <s v="Permission"/>
    <n v="1"/>
    <n v="1"/>
    <n v="1"/>
    <n v="0"/>
    <n v="0"/>
    <n v="0"/>
    <x v="1"/>
    <x v="19"/>
    <n v="4.2733625001699999E-2"/>
    <s v="Permissions assumed yrs1-5 unless outline only"/>
  </r>
  <r>
    <s v="18/04138/F"/>
    <s v="15 Crowther Road Bristol BS7 9NS"/>
    <s v="Permission"/>
    <n v="1"/>
    <n v="1"/>
    <n v="1"/>
    <n v="0"/>
    <n v="0"/>
    <n v="0"/>
    <x v="3"/>
    <x v="8"/>
    <n v="3.4290434998400003E-2"/>
    <s v="Permissions assumed yrs1-5 unless outline only"/>
  </r>
  <r>
    <s v="18/04146/F"/>
    <s v="Land To Rear Of 342 Church Road St George Bristol BS5 8AJ"/>
    <s v="Permission"/>
    <n v="1"/>
    <n v="1"/>
    <n v="1"/>
    <n v="0"/>
    <n v="0"/>
    <n v="0"/>
    <x v="1"/>
    <x v="26"/>
    <n v="2.1497580499499999E-2"/>
    <s v="Permissions assumed yrs1-5 unless outline only"/>
  </r>
  <r>
    <s v="18/04367/F"/>
    <s v="1 - 3 Ashton Road (The Old Brewery) Bristol BS3 2EA"/>
    <s v="Permission"/>
    <n v="107"/>
    <n v="107"/>
    <n v="107"/>
    <n v="0"/>
    <n v="0"/>
    <n v="0"/>
    <x v="2"/>
    <x v="4"/>
    <n v="0.50821526999699995"/>
    <s v="Permissions assumed yrs1-5 unless outline only"/>
  </r>
  <r>
    <s v="18/04440/F"/>
    <s v="169 - 171 West Street Bedminster Bristol BS3 3PX"/>
    <s v="Permission"/>
    <n v="1"/>
    <n v="1"/>
    <n v="1"/>
    <n v="0"/>
    <n v="0"/>
    <n v="0"/>
    <x v="2"/>
    <x v="6"/>
    <n v="9.1472499987599997E-3"/>
    <s v="Permissions assumed yrs1-5 unless outline only"/>
  </r>
  <r>
    <s v="18/04511/F"/>
    <s v="414 Speedwell Road Bristol BS15 1ES"/>
    <s v="Permission"/>
    <n v="13"/>
    <n v="13"/>
    <n v="13"/>
    <n v="0"/>
    <n v="0"/>
    <n v="0"/>
    <x v="1"/>
    <x v="24"/>
    <n v="6.2643653752399997E-2"/>
    <s v="Permissions assumed yrs1-5 unless outline only"/>
  </r>
  <r>
    <s v="18/04599/F"/>
    <s v="Long Cross Inn , Holly House And Rockwell Elderly Mentally Infirm Peoples Home Corbet Close Bristol BS11 0TA"/>
    <s v="Permission"/>
    <n v="45"/>
    <n v="45"/>
    <n v="45"/>
    <n v="0"/>
    <n v="0"/>
    <n v="0"/>
    <x v="3"/>
    <x v="31"/>
    <n v="1.0146890879399999"/>
    <s v="Permissions assumed yrs1-5 unless outline only"/>
  </r>
  <r>
    <s v="18/04620/F"/>
    <s v="Former Esso Garage Bath Road Totterdown Bristol BS4 3AG"/>
    <s v="Permission"/>
    <n v="152"/>
    <n v="152"/>
    <n v="152"/>
    <n v="0"/>
    <n v="0"/>
    <n v="0"/>
    <x v="2"/>
    <x v="5"/>
    <n v="0.57805836874799998"/>
    <s v="Permissions assumed yrs1-5 unless outline only"/>
  </r>
  <r>
    <s v="18/04649/F"/>
    <s v="181 Bishop Road Bristol BS7 8NA"/>
    <s v="Permission"/>
    <n v="1"/>
    <n v="1"/>
    <n v="1"/>
    <n v="0"/>
    <n v="0"/>
    <n v="0"/>
    <x v="3"/>
    <x v="23"/>
    <n v="4.16186249996E-2"/>
    <s v="Permissions assumed yrs1-5 unless outline only"/>
  </r>
  <r>
    <s v="18/04754/F"/>
    <s v="2 Windsor Terrace Totterdown Bristol BS3 4UF"/>
    <s v="Permission"/>
    <n v="1"/>
    <n v="1"/>
    <n v="1"/>
    <n v="0"/>
    <n v="0"/>
    <n v="0"/>
    <x v="2"/>
    <x v="30"/>
    <n v="2.20463749997E-2"/>
    <s v="Permissions assumed yrs1-5 unless outline only"/>
  </r>
  <r>
    <s v="18/05532/M"/>
    <s v="31-45 Lower Ashley Road St Pauls Bristol BS2 9PZ"/>
    <s v="Permission"/>
    <n v="31"/>
    <n v="31"/>
    <n v="31"/>
    <n v="0"/>
    <n v="0"/>
    <n v="0"/>
    <x v="3"/>
    <x v="10"/>
    <n v="0.101150879101"/>
    <s v="Permissions assumed yrs1-5 unless outline only"/>
  </r>
  <r>
    <s v="18/05565/F"/>
    <s v="Land To Rear Of 115 Cromwell Road Montpelier Bristol BS6 5EX"/>
    <s v="Permission"/>
    <n v="2"/>
    <n v="2"/>
    <n v="2"/>
    <n v="0"/>
    <n v="0"/>
    <n v="0"/>
    <x v="3"/>
    <x v="10"/>
    <n v="1.8591862398500001E-2"/>
    <s v="Permissions assumed yrs1-5 unless outline only"/>
  </r>
  <r>
    <s v="18/05579/F"/>
    <s v="2 Gay Elms Road Bristol BS13 9AZ"/>
    <s v="Permission"/>
    <n v="1"/>
    <n v="1"/>
    <n v="1"/>
    <n v="0"/>
    <n v="0"/>
    <n v="0"/>
    <x v="2"/>
    <x v="20"/>
    <n v="3.40591249995E-2"/>
    <s v="Permissions assumed yrs1-5 unless outline only"/>
  </r>
  <r>
    <s v="18/05624/F"/>
    <s v="13 Capgrave Close Bristol BS4 4TJ"/>
    <s v="Permission"/>
    <n v="1"/>
    <n v="1"/>
    <n v="1"/>
    <n v="0"/>
    <n v="0"/>
    <n v="0"/>
    <x v="2"/>
    <x v="12"/>
    <n v="4.6618874999100002E-2"/>
    <s v="Permissions assumed yrs1-5 unless outline only"/>
  </r>
  <r>
    <s v="18/05686/F"/>
    <s v="3 Grosvenor Road Bristol BS2 8XD"/>
    <s v="Permission"/>
    <n v="1"/>
    <n v="1"/>
    <n v="1"/>
    <n v="0"/>
    <n v="0"/>
    <n v="0"/>
    <x v="0"/>
    <x v="10"/>
    <n v="1.7871100748E-2"/>
    <s v="Permissions assumed yrs1-5 unless outline only"/>
  </r>
  <r>
    <s v="18/05711/F"/>
    <s v="19 Lambrook Road Bristol BS16 2HA"/>
    <s v="Permission"/>
    <n v="2"/>
    <n v="2"/>
    <n v="2"/>
    <n v="0"/>
    <n v="0"/>
    <n v="0"/>
    <x v="1"/>
    <x v="19"/>
    <n v="4.3147700000800003E-2"/>
    <s v="Permissions assumed yrs1-5 unless outline only"/>
  </r>
  <r>
    <s v="18/05823/F"/>
    <s v="Westbury Gardens Residential Home Falcondale Road Bristol BS9 3JH"/>
    <s v="Permission"/>
    <n v="3"/>
    <n v="3"/>
    <n v="3"/>
    <n v="0"/>
    <n v="0"/>
    <n v="0"/>
    <x v="3"/>
    <x v="29"/>
    <n v="0.57495465210300001"/>
    <s v="Permissions assumed yrs1-5 unless outline only"/>
  </r>
  <r>
    <s v="18/05869/F"/>
    <s v="PX Centre Bedminster Road Bristol BS3 5NR"/>
    <s v="Permission"/>
    <n v="1"/>
    <n v="1"/>
    <n v="1"/>
    <n v="0"/>
    <n v="0"/>
    <n v="0"/>
    <x v="2"/>
    <x v="18"/>
    <n v="0.15213366519999999"/>
    <s v="Permissions assumed yrs1-5 unless outline only"/>
  </r>
  <r>
    <s v="18/06186/F"/>
    <s v="90 West Street St Philips Bristol BS2 0BW"/>
    <s v="Permission"/>
    <n v="12"/>
    <n v="12"/>
    <n v="12"/>
    <n v="0"/>
    <n v="0"/>
    <n v="0"/>
    <x v="0"/>
    <x v="1"/>
    <n v="3.5744808349700001E-2"/>
    <s v="Permissions assumed yrs1-5 unless outline only"/>
  </r>
  <r>
    <s v="18/06394/F"/>
    <s v="14 Redford Walk Bristol BS13 8SB"/>
    <s v="Permission"/>
    <n v="1"/>
    <n v="1"/>
    <n v="1"/>
    <n v="0"/>
    <n v="0"/>
    <n v="0"/>
    <x v="2"/>
    <x v="20"/>
    <n v="3.5391825000499998E-2"/>
    <s v="Permissions assumed yrs1-5 unless outline only"/>
  </r>
  <r>
    <s v="18/06422/F"/>
    <s v="20 Fir Tree Lane Bristol BS5 8TZ"/>
    <s v="Permission"/>
    <n v="4"/>
    <n v="4"/>
    <n v="4"/>
    <n v="0"/>
    <n v="0"/>
    <n v="0"/>
    <x v="1"/>
    <x v="25"/>
    <n v="8.6800719999199999E-2"/>
    <s v="Permissions assumed yrs1-5 unless outline only"/>
  </r>
  <r>
    <s v="18/06614/F"/>
    <s v="98 Hotwell Road Bristol BS8 4UB"/>
    <s v="Permission"/>
    <n v="1"/>
    <n v="1"/>
    <n v="1"/>
    <n v="0"/>
    <n v="0"/>
    <n v="0"/>
    <x v="0"/>
    <x v="2"/>
    <n v="8.07569500037E-3"/>
    <s v="Permissions assumed yrs1-5 unless outline only"/>
  </r>
  <r>
    <s v="18/06614/F"/>
    <s v="98 Hotwell Road Bristol BS8 4UB"/>
    <s v="Permission"/>
    <n v="-1"/>
    <n v="-1"/>
    <n v="-1"/>
    <n v="0"/>
    <n v="0"/>
    <n v="0"/>
    <x v="0"/>
    <x v="2"/>
    <n v="8.07569500037E-3"/>
    <s v="Permissions assumed yrs1-5 unless outline only"/>
  </r>
  <r>
    <s v="18/06722/F"/>
    <s v="Redcliff Wharf (Redcliffe Wharf) Redcliffe Way Bristol BS1 6SR"/>
    <s v="Permission"/>
    <n v="45"/>
    <n v="45"/>
    <n v="45"/>
    <n v="0"/>
    <n v="0"/>
    <n v="0"/>
    <x v="0"/>
    <x v="0"/>
    <n v="0.89628776509999997"/>
    <s v="Permissions assumed yrs1-5 unless outline only"/>
  </r>
  <r>
    <s v="19/00011/F"/>
    <s v="Land adj. 58 - 62 Belle Vue Road Easton Bristol BS5 6DP"/>
    <s v="Permission"/>
    <n v="1"/>
    <n v="1"/>
    <n v="1"/>
    <n v="0"/>
    <n v="0"/>
    <n v="0"/>
    <x v="1"/>
    <x v="16"/>
    <n v="1.30195351109E-2"/>
    <s v="Permissions assumed yrs1-5 unless outline only"/>
  </r>
  <r>
    <s v="19/00066/F"/>
    <s v="6 Upper York Street Bristol BS2 8QN"/>
    <s v="Permission"/>
    <n v="46"/>
    <n v="46"/>
    <n v="46"/>
    <n v="0"/>
    <n v="0"/>
    <n v="0"/>
    <x v="0"/>
    <x v="10"/>
    <n v="0.22682316320000001"/>
    <s v="Permissions assumed yrs1-5 unless outline only"/>
  </r>
  <r>
    <s v="19/00555/COU"/>
    <s v="Building One Newfoundland Court 31 - 49 Newfoundland Circus Bristol BS2 9AP"/>
    <s v="Permission"/>
    <n v="21"/>
    <n v="21"/>
    <n v="21"/>
    <n v="0"/>
    <n v="0"/>
    <n v="0"/>
    <x v="0"/>
    <x v="10"/>
    <n v="4.6059198599999997E-2"/>
    <s v="Permissions assumed yrs1-5 unless outline only"/>
  </r>
  <r>
    <s v="19/00642/F"/>
    <s v="278-282 Church Road(Land To The Rear Of 278 To 282) St George Bristol BS5 8AH"/>
    <s v="Permission"/>
    <n v="2"/>
    <n v="2"/>
    <n v="2"/>
    <n v="0"/>
    <n v="0"/>
    <n v="0"/>
    <x v="1"/>
    <x v="26"/>
    <n v="1.46580820486E-2"/>
    <s v="Permissions assumed yrs1-5 unless outline only"/>
  </r>
  <r>
    <s v="19/01099/F"/>
    <s v="41 Troopers Hill Road Bristol BS5 8BW"/>
    <s v="Permission"/>
    <n v="1"/>
    <n v="1"/>
    <n v="1"/>
    <n v="0"/>
    <n v="0"/>
    <n v="0"/>
    <x v="1"/>
    <x v="25"/>
    <n v="3.84011250012E-2"/>
    <s v="Permissions assumed yrs1-5 unless outline only"/>
  </r>
  <r>
    <s v="19/01255/F"/>
    <s v="Avon Fire And Rescue Service Headquarters Temple Back Bristol BS1 6EU"/>
    <s v="Permission"/>
    <n v="297"/>
    <n v="297"/>
    <n v="297"/>
    <n v="0"/>
    <n v="0"/>
    <n v="0"/>
    <x v="0"/>
    <x v="0"/>
    <n v="1.0373359231499999"/>
    <s v="Permissions assumed yrs1-5 unless outline only"/>
  </r>
  <r>
    <s v="19/01294/CP"/>
    <s v="136 Whiteladies Road Bristol BS8 2RS"/>
    <s v="Permission"/>
    <n v="2"/>
    <n v="2"/>
    <n v="2"/>
    <n v="0"/>
    <n v="0"/>
    <n v="0"/>
    <x v="3"/>
    <x v="14"/>
    <n v="9.3156249999700007E-3"/>
    <s v="Permissions assumed yrs1-5 unless outline only"/>
  </r>
  <r>
    <s v="19/01319/P"/>
    <s v="The Former Bell Public House 7 Prewett Street Bristol BS1 6PB"/>
    <s v="Permission"/>
    <n v="32"/>
    <n v="32"/>
    <n v="0"/>
    <n v="32"/>
    <n v="0"/>
    <n v="0"/>
    <x v="0"/>
    <x v="0"/>
    <n v="0.118080119648"/>
    <s v="Outline only"/>
  </r>
  <r>
    <s v="19/01525/F"/>
    <s v="16 Midland Street &amp; 32-34 Midland Road Bristol BS2 0JW"/>
    <s v="Permission"/>
    <n v="1"/>
    <n v="1"/>
    <n v="1"/>
    <n v="0"/>
    <n v="0"/>
    <n v="0"/>
    <x v="0"/>
    <x v="1"/>
    <n v="0.10392695034799999"/>
    <s v="Permissions assumed yrs1-5 unless outline only"/>
  </r>
  <r>
    <s v="19/01769/F"/>
    <s v="91 Princess Victoria Street Bristol BS8 4DD"/>
    <s v="Permission"/>
    <n v="1"/>
    <n v="1"/>
    <n v="1"/>
    <n v="0"/>
    <n v="0"/>
    <n v="0"/>
    <x v="3"/>
    <x v="13"/>
    <n v="2.02073749998E-2"/>
    <s v="Permissions assumed yrs1-5 unless outline only"/>
  </r>
  <r>
    <s v="19/01892/F"/>
    <s v="Nos. 31-32 Portland Square And Surrey Street Warehouse  Surrey Street Bristol BS2 8PS"/>
    <s v="Permission"/>
    <n v="118"/>
    <n v="118"/>
    <n v="118"/>
    <n v="0"/>
    <n v="0"/>
    <n v="0"/>
    <x v="0"/>
    <x v="10"/>
    <n v="0.24055569109899999"/>
    <s v="Permissions assumed yrs1-5 unless outline only"/>
  </r>
  <r>
    <s v="19/01908/M"/>
    <s v="Land At Wapping Wharf Wapping Road Bristol BS1 4RH (Block G)"/>
    <s v="Permission"/>
    <n v="83"/>
    <n v="83"/>
    <n v="83"/>
    <n v="0"/>
    <n v="0"/>
    <n v="0"/>
    <x v="0"/>
    <x v="0"/>
    <n v="0.17718112169700001"/>
    <s v="Permissions assumed yrs1-5 unless outline only"/>
  </r>
  <r>
    <s v="19/02016/F"/>
    <s v="16 Portland Square Bristol BS2 8SJ"/>
    <s v="Permission"/>
    <n v="8"/>
    <n v="8"/>
    <n v="8"/>
    <n v="0"/>
    <n v="0"/>
    <n v="0"/>
    <x v="0"/>
    <x v="10"/>
    <n v="3.3399456599299999E-2"/>
    <s v="Permissions assumed yrs1-5 unless outline only"/>
  </r>
  <r>
    <s v="19/02071/F"/>
    <s v="85 - 87 Stapleton Road Easton Bristol BS5 0QF"/>
    <s v="Permission"/>
    <n v="1"/>
    <n v="1"/>
    <n v="1"/>
    <n v="0"/>
    <n v="0"/>
    <n v="0"/>
    <x v="0"/>
    <x v="1"/>
    <n v="2.17387357993E-2"/>
    <s v="Permissions assumed yrs1-5 unless outline only"/>
  </r>
  <r>
    <s v="19/02632/PB"/>
    <s v="Hengrove Park Hengrove Way Bristol"/>
    <s v="Permission"/>
    <n v="1435"/>
    <n v="1435"/>
    <n v="209"/>
    <n v="1226"/>
    <n v="0"/>
    <n v="0"/>
    <x v="2"/>
    <x v="33"/>
    <n v="50.803563043600001"/>
    <s v="Reserved matters 23/02376/M phase 1 (209 units)"/>
  </r>
  <r>
    <s v="19/02785/F"/>
    <s v="The Christadelphian Hall Midland Road Bristol BS2 0JY"/>
    <s v="Permission"/>
    <n v="6"/>
    <n v="6"/>
    <n v="6"/>
    <n v="0"/>
    <n v="0"/>
    <n v="0"/>
    <x v="0"/>
    <x v="1"/>
    <n v="2.4114011499299998E-2"/>
    <s v="Permissions assumed yrs1-5 unless outline only"/>
  </r>
  <r>
    <s v="19/02825/F"/>
    <s v="22 Albert Park Bristol BS6 5NE"/>
    <s v="Permission"/>
    <n v="2"/>
    <n v="2"/>
    <n v="2"/>
    <n v="0"/>
    <n v="0"/>
    <n v="0"/>
    <x v="3"/>
    <x v="10"/>
    <n v="6.4378908503100003E-3"/>
    <s v="Permissions assumed yrs1-5 unless outline only"/>
  </r>
  <r>
    <s v="19/03140/F"/>
    <s v="Basement Flat 15A Dean Lane Bristol BS3 1DB"/>
    <s v="Permission"/>
    <n v="1"/>
    <n v="1"/>
    <n v="1"/>
    <n v="0"/>
    <n v="0"/>
    <n v="0"/>
    <x v="2"/>
    <x v="4"/>
    <n v="6.2001591998600003E-3"/>
    <s v="Permissions assumed yrs1-5 unless outline only"/>
  </r>
  <r>
    <s v="19/03217/CP"/>
    <s v="52-52A Whiteladies Road Bristol BS8 2NH"/>
    <s v="Permission"/>
    <n v="2"/>
    <n v="2"/>
    <n v="2"/>
    <n v="0"/>
    <n v="0"/>
    <n v="0"/>
    <x v="3"/>
    <x v="14"/>
    <n v="1.83949749E-2"/>
    <s v="Permissions assumed yrs1-5 unless outline only"/>
  </r>
  <r>
    <s v="19/03339/F"/>
    <s v="Land At Rear Of 70 &amp; 72 North Street Bedminster Bristol BS3 1HJ"/>
    <s v="Permission"/>
    <n v="1"/>
    <n v="1"/>
    <n v="1"/>
    <n v="0"/>
    <n v="0"/>
    <n v="0"/>
    <x v="2"/>
    <x v="4"/>
    <n v="7.3946637002899997E-3"/>
    <s v="Permissions assumed yrs1-5 unless outline only"/>
  </r>
  <r>
    <s v="19/03350/F"/>
    <s v="11 Hilltop Gardens Bristol BS5 8LG"/>
    <s v="Permission"/>
    <n v="1"/>
    <n v="1"/>
    <n v="1"/>
    <n v="0"/>
    <n v="0"/>
    <n v="0"/>
    <x v="1"/>
    <x v="25"/>
    <n v="4.4768710351899998E-2"/>
    <s v="Permissions assumed yrs1-5 unless outline only"/>
  </r>
  <r>
    <s v="19/03552/F"/>
    <s v="9 Filton Avenue Bristol BS7 0AQ"/>
    <s v="Permission"/>
    <n v="1"/>
    <n v="1"/>
    <n v="1"/>
    <n v="0"/>
    <n v="0"/>
    <n v="0"/>
    <x v="3"/>
    <x v="11"/>
    <n v="2.13604839011E-2"/>
    <s v="Permissions assumed yrs1-5 unless outline only"/>
  </r>
  <r>
    <s v="19/03645/F"/>
    <s v="2 Emery Road Bristol BS4 5PN"/>
    <s v="Permission"/>
    <n v="8"/>
    <n v="8"/>
    <n v="8"/>
    <n v="0"/>
    <n v="0"/>
    <n v="0"/>
    <x v="2"/>
    <x v="12"/>
    <n v="7.9101125001200007E-2"/>
    <s v="Permissions assumed yrs1-5 unless outline only"/>
  </r>
  <r>
    <s v="19/03660/F"/>
    <s v="Land At Astry Close Bristol BS11 0RB"/>
    <s v="Permission"/>
    <n v="36"/>
    <n v="36"/>
    <n v="36"/>
    <n v="0"/>
    <n v="0"/>
    <n v="0"/>
    <x v="3"/>
    <x v="31"/>
    <n v="0.77933483959200001"/>
    <s v="Permissions assumed yrs1-5 unless outline only"/>
  </r>
  <r>
    <s v="19/03664/F"/>
    <s v="19 Knole Lane Bristol BS10 6SD"/>
    <s v="Permission"/>
    <n v="1"/>
    <n v="1"/>
    <n v="1"/>
    <n v="0"/>
    <n v="0"/>
    <n v="0"/>
    <x v="3"/>
    <x v="21"/>
    <n v="3.37355158489E-2"/>
    <s v="Permissions assumed yrs1-5 unless outline only"/>
  </r>
  <r>
    <s v="19/03695/F"/>
    <s v="Flat 3 The Bush Wells Road Totterdown Bristol BS4 2BA"/>
    <s v="Permission"/>
    <n v="1"/>
    <n v="1"/>
    <n v="1"/>
    <n v="0"/>
    <n v="0"/>
    <n v="0"/>
    <x v="2"/>
    <x v="30"/>
    <n v="0.108389053998"/>
    <s v="Permissions assumed yrs1-5 unless outline only"/>
  </r>
  <r>
    <s v="19/03748/F"/>
    <s v="1 Lodge Hill Bristol BS15 1LL"/>
    <s v="Permission"/>
    <n v="1"/>
    <n v="1"/>
    <n v="1"/>
    <n v="0"/>
    <n v="0"/>
    <n v="0"/>
    <x v="1"/>
    <x v="3"/>
    <n v="1.21744566498E-2"/>
    <s v="Permissions assumed yrs1-5 unless outline only"/>
  </r>
  <r>
    <s v="19/03914/F"/>
    <s v="Land To Rear Of 1 Holdenhurst Road Bristol BS15 1HL"/>
    <s v="Permission"/>
    <n v="1"/>
    <n v="1"/>
    <n v="1"/>
    <n v="0"/>
    <n v="0"/>
    <n v="0"/>
    <x v="1"/>
    <x v="24"/>
    <n v="2.6248211549600001E-2"/>
    <s v="Permissions assumed yrs1-5 unless outline only"/>
  </r>
  <r>
    <s v="19/03940/F"/>
    <s v="345 Bath Road  Bristol BS4 3EW"/>
    <s v="Permission"/>
    <n v="109"/>
    <n v="109"/>
    <n v="109"/>
    <n v="0"/>
    <n v="0"/>
    <n v="0"/>
    <x v="2"/>
    <x v="5"/>
    <n v="0.51161459859500003"/>
    <s v="Permissions assumed yrs1-5 unless outline only"/>
  </r>
  <r>
    <s v="19/04027/COU"/>
    <s v="Unit A 6 Clifton Road Bristol"/>
    <s v="Permission"/>
    <n v="1"/>
    <n v="1"/>
    <n v="1"/>
    <n v="0"/>
    <n v="0"/>
    <n v="0"/>
    <x v="3"/>
    <x v="13"/>
    <n v="4.6023155849100002E-2"/>
    <s v="Permissions assumed yrs1-5 unless outline only"/>
  </r>
  <r>
    <s v="19/04101/FB"/>
    <s v="St Peters Elderly Persons Home &amp; 45 Bishopthorpe Road Bristol BS10 5AB"/>
    <s v="Permission"/>
    <n v="28"/>
    <n v="28"/>
    <n v="28"/>
    <n v="0"/>
    <n v="0"/>
    <n v="0"/>
    <x v="3"/>
    <x v="22"/>
    <n v="0.48469252345699998"/>
    <s v="Permissions assumed yrs1-5 unless outline only"/>
  </r>
  <r>
    <s v="19/04353/F"/>
    <s v="152 Fishponds Road Eastville Bristol BS5 6PT"/>
    <s v="Permission"/>
    <n v="2"/>
    <n v="2"/>
    <n v="2"/>
    <n v="0"/>
    <n v="0"/>
    <n v="0"/>
    <x v="1"/>
    <x v="17"/>
    <n v="2.4929999999600001E-2"/>
    <s v="Permissions assumed yrs1-5 unless outline only"/>
  </r>
  <r>
    <s v="19/04537/F"/>
    <s v="19 Bourne Close Bristol BS15 8AY"/>
    <s v="Permission"/>
    <n v="1"/>
    <n v="1"/>
    <n v="1"/>
    <n v="0"/>
    <n v="0"/>
    <n v="0"/>
    <x v="1"/>
    <x v="24"/>
    <n v="3.2600999999199999E-2"/>
    <s v="Permissions assumed yrs1-5 unless outline only"/>
  </r>
  <r>
    <s v="19/04770/F"/>
    <s v="286 &amp; 287 Coronation Road Bristol BS3 1RT"/>
    <s v="Permission"/>
    <n v="3"/>
    <n v="3"/>
    <n v="3"/>
    <n v="0"/>
    <n v="0"/>
    <n v="0"/>
    <x v="2"/>
    <x v="4"/>
    <n v="3.2978150800299998E-2"/>
    <s v="Permissions assumed yrs1-5 unless outline only"/>
  </r>
  <r>
    <s v="19/04770/F"/>
    <s v="286 &amp; 287 Coronation Road Bristol BS3 1RT"/>
    <s v="Permission"/>
    <n v="1"/>
    <n v="1"/>
    <n v="1"/>
    <n v="0"/>
    <n v="0"/>
    <n v="0"/>
    <x v="2"/>
    <x v="4"/>
    <n v="3.2970980613699997E-2"/>
    <s v="Permissions assumed yrs1-5 unless outline only"/>
  </r>
  <r>
    <s v="19/04856/F"/>
    <s v="204 Marksbury Road Bristol BS3 5LF"/>
    <s v="Permission"/>
    <n v="2"/>
    <n v="2"/>
    <n v="2"/>
    <n v="0"/>
    <n v="0"/>
    <n v="0"/>
    <x v="2"/>
    <x v="30"/>
    <n v="2.4718587899599999E-2"/>
    <s v="Permissions assumed yrs1-5 unless outline only"/>
  </r>
  <r>
    <s v="19/05047/F"/>
    <s v="6 Dingle Road Bristol BS9 2LW"/>
    <s v="Permission"/>
    <n v="-1"/>
    <n v="-1"/>
    <n v="-1"/>
    <n v="0"/>
    <n v="0"/>
    <n v="0"/>
    <x v="3"/>
    <x v="31"/>
    <n v="0.109800005955"/>
    <s v="Permissions assumed yrs1-5 unless outline only"/>
  </r>
  <r>
    <s v="19/05280/F"/>
    <s v="Land Adj To 1 Rose Green Greenbank Road Easton Bristol BS5 6HS"/>
    <s v="Permission"/>
    <n v="1"/>
    <n v="1"/>
    <n v="1"/>
    <n v="0"/>
    <n v="0"/>
    <n v="0"/>
    <x v="1"/>
    <x v="16"/>
    <n v="1.20581478001E-2"/>
    <s v="Permissions assumed yrs1-5 unless outline only"/>
  </r>
  <r>
    <s v="19/05733/F"/>
    <s v="2 Wootton Park Bristol BS14 9AQ"/>
    <s v="Permission"/>
    <n v="2"/>
    <n v="2"/>
    <n v="2"/>
    <n v="0"/>
    <n v="0"/>
    <n v="0"/>
    <x v="2"/>
    <x v="27"/>
    <n v="4.9410625003400002E-2"/>
    <s v="Permissions assumed yrs1-5 unless outline only"/>
  </r>
  <r>
    <s v="19/05800/F"/>
    <s v="22B Bifield Road Bristol BS14 8TJ"/>
    <s v="Permission"/>
    <n v="1"/>
    <n v="1"/>
    <n v="1"/>
    <n v="0"/>
    <n v="0"/>
    <n v="0"/>
    <x v="2"/>
    <x v="27"/>
    <n v="8.4548093845499994E-2"/>
    <s v="Permissions assumed yrs1-5 unless outline only"/>
  </r>
  <r>
    <s v="19/05911/F"/>
    <s v="Car Park  Parkview  Former Office Campus Whitchurch Lane Whitchurch Bristol BS14 0LA"/>
    <s v="Permission"/>
    <n v="70"/>
    <n v="70"/>
    <n v="70"/>
    <n v="0"/>
    <n v="0"/>
    <n v="0"/>
    <x v="2"/>
    <x v="33"/>
    <n v="2.2314055662999999"/>
    <s v="Permissions assumed yrs1-5 unless outline only"/>
  </r>
  <r>
    <s v="19/05954/P"/>
    <s v="Allways Quarry Lane Bristol BS11 0QJ"/>
    <s v="Permission"/>
    <n v="1"/>
    <n v="1"/>
    <n v="0"/>
    <n v="1"/>
    <n v="0"/>
    <n v="0"/>
    <x v="3"/>
    <x v="31"/>
    <n v="7.9997996395800006E-2"/>
    <s v="Outline only"/>
  </r>
  <r>
    <s v="19/06011/F"/>
    <s v="29 Runswick Road Bristol BS4 3HY"/>
    <s v="Permission"/>
    <n v="1"/>
    <n v="1"/>
    <n v="1"/>
    <n v="0"/>
    <n v="0"/>
    <n v="0"/>
    <x v="2"/>
    <x v="5"/>
    <n v="2.72880419991E-2"/>
    <s v="Permissions assumed yrs1-5 unless outline only"/>
  </r>
  <r>
    <s v="19/06132/F"/>
    <s v="Unit A &amp; B Baynton Road Bristol BS3 2EB"/>
    <s v="Permission"/>
    <n v="3"/>
    <n v="3"/>
    <n v="3"/>
    <n v="0"/>
    <n v="0"/>
    <n v="0"/>
    <x v="2"/>
    <x v="4"/>
    <n v="1.8218614399000001E-2"/>
    <s v="Permissions assumed yrs1-5 unless outline only"/>
  </r>
  <r>
    <s v="19/06219/F"/>
    <s v="6 Queens Road Bishopsworth Bristol BS13 8LB"/>
    <s v="Permission"/>
    <n v="1"/>
    <n v="1"/>
    <n v="1"/>
    <n v="0"/>
    <n v="0"/>
    <n v="0"/>
    <x v="2"/>
    <x v="20"/>
    <n v="3.5527125000999998E-2"/>
    <s v="Permissions assumed yrs1-5 unless outline only"/>
  </r>
  <r>
    <s v="19/06226/F"/>
    <s v="Land At Redcross Lane  Old Market  Bristol BS2 0BE"/>
    <s v="Permission"/>
    <n v="34"/>
    <n v="34"/>
    <n v="34"/>
    <n v="0"/>
    <n v="0"/>
    <n v="0"/>
    <x v="0"/>
    <x v="1"/>
    <n v="8.1570804045900003E-2"/>
    <s v="Permissions assumed yrs1-5 unless outline only"/>
  </r>
  <r>
    <s v="19/06226/F"/>
    <s v="Land At Redcross Lane  Old Market  Bristol BS2 0BE"/>
    <s v="Permission"/>
    <n v="-8"/>
    <n v="-8"/>
    <n v="-8"/>
    <n v="0"/>
    <n v="0"/>
    <n v="0"/>
    <x v="0"/>
    <x v="1"/>
    <n v="0.12977666913800001"/>
    <s v="Permissions assumed yrs1-5 unless outline only"/>
  </r>
  <r>
    <s v="19/06228/F"/>
    <s v="Forecourt Motors Hillfields Avenue Bristol BS16 4JW"/>
    <s v="Permission"/>
    <n v="9"/>
    <n v="9"/>
    <n v="9"/>
    <n v="0"/>
    <n v="0"/>
    <n v="0"/>
    <x v="1"/>
    <x v="3"/>
    <n v="9.4842894951299994E-2"/>
    <s v="Permissions assumed yrs1-5 unless outline only"/>
  </r>
  <r>
    <s v="20/00022/F"/>
    <s v="102 Gloucester Road Bishopston Bristol BS7 8BN"/>
    <s v="Permission"/>
    <n v="9"/>
    <n v="9"/>
    <n v="9"/>
    <n v="0"/>
    <n v="0"/>
    <n v="0"/>
    <x v="3"/>
    <x v="23"/>
    <n v="0.116448939999"/>
    <s v="Permissions assumed yrs1-5 unless outline only"/>
  </r>
  <r>
    <s v="20/00268/F"/>
    <s v="72 Church Road Horfield Bristol BS7 8SE"/>
    <s v="Permission"/>
    <n v="1"/>
    <n v="1"/>
    <n v="1"/>
    <n v="0"/>
    <n v="0"/>
    <n v="0"/>
    <x v="3"/>
    <x v="11"/>
    <n v="1.5453665299799999E-2"/>
    <s v="Permissions assumed yrs1-5 unless outline only"/>
  </r>
  <r>
    <s v="20/00299/F"/>
    <s v="Land North Of Airport Road Bristol BS14 9UG"/>
    <s v="Permission"/>
    <n v="28"/>
    <n v="28"/>
    <n v="28"/>
    <n v="0"/>
    <n v="0"/>
    <n v="0"/>
    <x v="2"/>
    <x v="18"/>
    <n v="5.3348474067399998"/>
    <s v="Permissions assumed yrs1-5 unless outline only"/>
  </r>
  <r>
    <s v="20/00420/F"/>
    <s v="43 Cotham Hill Bristol BS6 6JY"/>
    <s v="Permission"/>
    <n v="2"/>
    <n v="2"/>
    <n v="2"/>
    <n v="0"/>
    <n v="0"/>
    <n v="0"/>
    <x v="3"/>
    <x v="14"/>
    <n v="1.08573411501E-2"/>
    <s v="Permissions assumed yrs1-5 unless outline only"/>
  </r>
  <r>
    <s v="20/00433/F"/>
    <s v="The Hawthorns Woodland Road Bristol BS8 1UQ"/>
    <s v="Permission"/>
    <n v="-46"/>
    <n v="-46"/>
    <n v="-46"/>
    <n v="0"/>
    <n v="0"/>
    <n v="0"/>
    <x v="0"/>
    <x v="0"/>
    <n v="0.80241591917400001"/>
    <s v="Permissions assumed yrs1-5 unless outline only"/>
  </r>
  <r>
    <s v="20/00894/F"/>
    <s v="104-106 Stokes Croft Bristol BS1 3RU"/>
    <s v="Permission"/>
    <n v="7"/>
    <n v="7"/>
    <n v="7"/>
    <n v="0"/>
    <n v="0"/>
    <n v="0"/>
    <x v="0"/>
    <x v="10"/>
    <n v="3.7059193201100002E-2"/>
    <s v="Permissions assumed yrs1-5 unless outline only"/>
  </r>
  <r>
    <s v="20/00957/F"/>
    <s v="134 - 136 Fishponds Road Eastville Bristol BS5 6PP"/>
    <s v="Permission"/>
    <n v="2"/>
    <n v="2"/>
    <n v="2"/>
    <n v="0"/>
    <n v="0"/>
    <n v="0"/>
    <x v="1"/>
    <x v="17"/>
    <n v="2.1695755649599999E-2"/>
    <s v="Permissions assumed yrs1-5 unless outline only"/>
  </r>
  <r>
    <s v="20/00992/F"/>
    <s v="Land To Rear Of 26 &amp; 28 Old Sneed Park Bristol BS9 1RF"/>
    <s v="Permission"/>
    <n v="1"/>
    <n v="1"/>
    <n v="1"/>
    <n v="0"/>
    <n v="0"/>
    <n v="0"/>
    <x v="3"/>
    <x v="28"/>
    <n v="0.121625117049"/>
    <s v="Permissions assumed yrs1-5 unless outline only"/>
  </r>
  <r>
    <s v="20/01032/F"/>
    <s v="85 Whiteladies Road Bristol BS8 2NT"/>
    <s v="Permission"/>
    <n v="2"/>
    <n v="2"/>
    <n v="2"/>
    <n v="0"/>
    <n v="0"/>
    <n v="0"/>
    <x v="3"/>
    <x v="14"/>
    <n v="3.4000129581000002E-2"/>
    <s v="Permissions assumed yrs1-5 unless outline only"/>
  </r>
  <r>
    <s v="20/01096/F"/>
    <s v="Garage Rear Off 28 Bishopsworth Road Bristol"/>
    <s v="Permission"/>
    <n v="1"/>
    <n v="1"/>
    <n v="1"/>
    <n v="0"/>
    <n v="0"/>
    <n v="0"/>
    <x v="2"/>
    <x v="7"/>
    <n v="7.9380723995199996E-3"/>
    <s v="Permissions assumed yrs1-5 unless outline only"/>
  </r>
  <r>
    <s v="20/01150/F"/>
    <s v="Soapworks Broad Plain Bristol BS2 0JP"/>
    <s v="Permission"/>
    <n v="243"/>
    <n v="243"/>
    <n v="243"/>
    <n v="0"/>
    <n v="0"/>
    <n v="0"/>
    <x v="0"/>
    <x v="1"/>
    <n v="1.15935992835"/>
    <s v="Permissions assumed yrs1-5 unless outline only"/>
  </r>
  <r>
    <s v="20/01187/F"/>
    <s v="West Garages East Park Bristol BS5 6YF"/>
    <s v="Permission"/>
    <n v="2"/>
    <n v="2"/>
    <n v="2"/>
    <n v="0"/>
    <n v="0"/>
    <n v="0"/>
    <x v="1"/>
    <x v="17"/>
    <n v="3.4763625000900002E-2"/>
    <s v="Permissions assumed yrs1-5 unless outline only"/>
  </r>
  <r>
    <s v="20/01209/F"/>
    <s v="Old Stables Felix Road Bristol"/>
    <s v="Permission"/>
    <n v="1"/>
    <n v="1"/>
    <n v="1"/>
    <n v="0"/>
    <n v="0"/>
    <n v="0"/>
    <x v="1"/>
    <x v="1"/>
    <n v="1.7340903651500001E-2"/>
    <s v="Permissions assumed yrs1-5 unless outline only"/>
  </r>
  <r>
    <s v="20/01279/F"/>
    <s v="Rear Of 6 Tyndalls Park Road Bristol BS8 1PY"/>
    <s v="Permission"/>
    <n v="1"/>
    <n v="1"/>
    <n v="1"/>
    <n v="0"/>
    <n v="0"/>
    <n v="0"/>
    <x v="0"/>
    <x v="0"/>
    <n v="1.1901258199499999E-2"/>
    <s v="Permissions assumed yrs1-5 unless outline only"/>
  </r>
  <r>
    <s v="20/01395/F"/>
    <s v="34 Park Street City Centre Bristol BS1 5JG"/>
    <s v="Permission"/>
    <n v="9"/>
    <n v="9"/>
    <n v="9"/>
    <n v="0"/>
    <n v="0"/>
    <n v="0"/>
    <x v="0"/>
    <x v="0"/>
    <n v="3.0533982753E-2"/>
    <s v="Permissions assumed yrs1-5 unless outline only"/>
  </r>
  <r>
    <s v="20/01460/F"/>
    <s v="63 Staple Hill Road Bristol BS16 5AB"/>
    <s v="Permission"/>
    <n v="1"/>
    <n v="1"/>
    <n v="1"/>
    <n v="0"/>
    <n v="0"/>
    <n v="0"/>
    <x v="1"/>
    <x v="19"/>
    <n v="0.18341124945000001"/>
    <s v="Permissions assumed yrs1-5 unless outline only"/>
  </r>
  <r>
    <s v="20/01460/F"/>
    <s v="63 Staple Hill Road Bristol BS16 5AB"/>
    <s v="Permission"/>
    <n v="-1"/>
    <n v="-1"/>
    <n v="-1"/>
    <n v="0"/>
    <n v="0"/>
    <n v="0"/>
    <x v="1"/>
    <x v="19"/>
    <n v="0.18341124945000001"/>
    <s v="Permissions assumed yrs1-5 unless outline only"/>
  </r>
  <r>
    <s v="20/01464/F"/>
    <s v="The Garage Wetherell Place Bristol BS8 1AR"/>
    <s v="Permission"/>
    <n v="1"/>
    <n v="1"/>
    <n v="1"/>
    <n v="0"/>
    <n v="0"/>
    <n v="0"/>
    <x v="3"/>
    <x v="13"/>
    <n v="9.9787064002300006E-3"/>
    <s v="Permissions assumed yrs1-5 unless outline only"/>
  </r>
  <r>
    <s v="20/01477/F"/>
    <s v="Communal Facilities Walwyn Gardens Bristol"/>
    <s v="Permission"/>
    <n v="2"/>
    <n v="2"/>
    <n v="2"/>
    <n v="0"/>
    <n v="0"/>
    <n v="0"/>
    <x v="2"/>
    <x v="20"/>
    <n v="0.35161010604999998"/>
    <s v="Permissions assumed yrs1-5 unless outline only"/>
  </r>
  <r>
    <s v="20/01639/F"/>
    <s v="Alexander House Telephone Avenue Bristol BS1 4BS"/>
    <s v="Permission"/>
    <n v="1"/>
    <n v="1"/>
    <n v="1"/>
    <n v="0"/>
    <n v="0"/>
    <n v="0"/>
    <x v="0"/>
    <x v="0"/>
    <n v="1.4597039859999999E-2"/>
    <s v="Permissions assumed yrs1-5 unless outline only"/>
  </r>
  <r>
    <s v="20/01655/F"/>
    <s v="Former Railway Depot Clanage Road Bristol"/>
    <s v="Permission"/>
    <n v="220"/>
    <n v="220"/>
    <n v="220"/>
    <n v="0"/>
    <n v="0"/>
    <n v="0"/>
    <x v="2"/>
    <x v="6"/>
    <n v="2.7244839891899999"/>
    <s v="Permissions assumed yrs1-5 unless outline only"/>
  </r>
  <r>
    <s v="20/01835/F"/>
    <s v="7 Redcross Street Bristol BS2 0BA"/>
    <s v="Permission"/>
    <n v="61"/>
    <n v="61"/>
    <n v="61"/>
    <n v="0"/>
    <n v="0"/>
    <n v="0"/>
    <x v="0"/>
    <x v="1"/>
    <n v="0.119541839293"/>
    <s v="Permissions assumed yrs1-5 unless outline only"/>
  </r>
  <r>
    <s v="20/01906/F"/>
    <s v="Former Brooks Cleaners Ashley Grove Road Bristol BS2 9RB"/>
    <s v="Permission"/>
    <n v="1"/>
    <n v="1"/>
    <n v="1"/>
    <n v="0"/>
    <n v="0"/>
    <n v="0"/>
    <x v="3"/>
    <x v="10"/>
    <n v="8.2738464898199998E-2"/>
    <s v="Permissions assumed yrs1-5 unless outline only"/>
  </r>
  <r>
    <s v="20/01950/F"/>
    <s v="215 North Street Bedminster Bristol BS3 1JH"/>
    <s v="Permission"/>
    <n v="1"/>
    <n v="1"/>
    <n v="1"/>
    <n v="0"/>
    <n v="0"/>
    <n v="0"/>
    <x v="2"/>
    <x v="4"/>
    <n v="4.6576689998499999E-3"/>
    <s v="Permissions assumed yrs1-5 unless outline only"/>
  </r>
  <r>
    <s v="20/01960/F"/>
    <s v="Westerleigh Cottage Cote Drive Bristol BS9 3UP"/>
    <s v="Permission"/>
    <n v="1"/>
    <n v="1"/>
    <n v="1"/>
    <n v="0"/>
    <n v="0"/>
    <n v="0"/>
    <x v="3"/>
    <x v="29"/>
    <n v="7.1301346251600006E-2"/>
    <s v="Permissions assumed yrs1-5 unless outline only"/>
  </r>
  <r>
    <s v="20/02137/FB"/>
    <s v="Brentry House Knole Lane Bristol BS10 6GH"/>
    <s v="Permission"/>
    <n v="34"/>
    <n v="34"/>
    <n v="34"/>
    <n v="0"/>
    <n v="0"/>
    <n v="0"/>
    <x v="3"/>
    <x v="21"/>
    <n v="0.73111335780599995"/>
    <s v="Permissions assumed yrs1-5 unless outline only"/>
  </r>
  <r>
    <s v="20/02162/FB"/>
    <s v="Land Adjacent To 14 Commonfield Road Bristol BS11 0RF"/>
    <s v="Permission"/>
    <n v="14"/>
    <n v="14"/>
    <n v="14"/>
    <n v="0"/>
    <n v="0"/>
    <n v="0"/>
    <x v="3"/>
    <x v="31"/>
    <n v="0.344093757753"/>
    <s v="Permissions assumed yrs1-5 unless outline only"/>
  </r>
  <r>
    <s v="20/02163/FB"/>
    <s v="Land Adjacent To 16 Oakhanger Drive Bristol BS11 0RJ"/>
    <s v="Permission"/>
    <n v="10"/>
    <n v="10"/>
    <n v="10"/>
    <n v="0"/>
    <n v="0"/>
    <n v="0"/>
    <x v="3"/>
    <x v="31"/>
    <n v="0.418344114702"/>
    <s v="Permissions assumed yrs1-5 unless outline only"/>
  </r>
  <r>
    <s v="20/02170/F"/>
    <s v="Land To Rear Of 357 - 359 Bath Road Brislington Bristol BS4 3EW"/>
    <s v="Permission"/>
    <n v="1"/>
    <n v="1"/>
    <n v="1"/>
    <n v="0"/>
    <n v="0"/>
    <n v="0"/>
    <x v="2"/>
    <x v="5"/>
    <n v="5.13593258484E-2"/>
    <s v="Permissions assumed yrs1-5 unless outline only"/>
  </r>
  <r>
    <s v="20/02189/FB"/>
    <s v="Land Between 20 To 34 Capel Road Bristol BS11 0RE"/>
    <s v="Permission"/>
    <n v="10"/>
    <n v="10"/>
    <n v="10"/>
    <n v="0"/>
    <n v="0"/>
    <n v="0"/>
    <x v="3"/>
    <x v="31"/>
    <n v="0.162204840553"/>
    <s v="Permissions assumed yrs1-5 unless outline only"/>
  </r>
  <r>
    <s v="20/02196/FB"/>
    <s v="Land Between 21 &amp; 39 Capel Road Bristol BS11 0RD"/>
    <s v="Permission"/>
    <n v="12"/>
    <n v="12"/>
    <n v="12"/>
    <n v="0"/>
    <n v="0"/>
    <n v="0"/>
    <x v="3"/>
    <x v="31"/>
    <n v="0.22131880709999999"/>
    <s v="Permissions assumed yrs1-5 unless outline only"/>
  </r>
  <r>
    <s v="20/02197/FB"/>
    <s v="Land Adjacent To 41 Capel Road Bristol BS11 0RD"/>
    <s v="Permission"/>
    <n v="11"/>
    <n v="11"/>
    <n v="11"/>
    <n v="0"/>
    <n v="0"/>
    <n v="0"/>
    <x v="3"/>
    <x v="31"/>
    <n v="0.17241048815000001"/>
    <s v="Permissions assumed yrs1-5 unless outline only"/>
  </r>
  <r>
    <s v="20/02216/F"/>
    <s v="1B Woodbine Road Bristol BS5 9AJ"/>
    <s v="Permission"/>
    <n v="2"/>
    <n v="2"/>
    <n v="2"/>
    <n v="0"/>
    <n v="0"/>
    <n v="0"/>
    <x v="1"/>
    <x v="16"/>
    <n v="7.7691661981800003E-3"/>
    <s v="Permissions assumed yrs1-5 unless outline only"/>
  </r>
  <r>
    <s v="20/02341/F"/>
    <s v="Lord Nelson Aiken Street Bristol BS5 9TG"/>
    <s v="Permission"/>
    <n v="2"/>
    <n v="2"/>
    <n v="2"/>
    <n v="0"/>
    <n v="0"/>
    <n v="0"/>
    <x v="1"/>
    <x v="1"/>
    <n v="4.5920195568999997E-2"/>
    <s v="Permissions assumed yrs1-5 unless outline only"/>
  </r>
  <r>
    <s v="20/02710/F"/>
    <s v="51 Gloucester Road Bishopston Bristol BS7 8AD"/>
    <s v="Permission"/>
    <n v="2"/>
    <n v="2"/>
    <n v="2"/>
    <n v="0"/>
    <n v="0"/>
    <n v="0"/>
    <x v="3"/>
    <x v="10"/>
    <n v="1.12345E-2"/>
    <s v="Permissions assumed yrs1-5 unless outline only"/>
  </r>
  <r>
    <s v="20/02827/F"/>
    <s v="80 Beechen Drive Bristol BS16 4BY"/>
    <s v="Permission"/>
    <n v="1"/>
    <n v="1"/>
    <n v="1"/>
    <n v="0"/>
    <n v="0"/>
    <n v="0"/>
    <x v="1"/>
    <x v="3"/>
    <n v="3.9408624999899999E-2"/>
    <s v="Permissions assumed yrs1-5 unless outline only"/>
  </r>
  <r>
    <s v="20/02864/F"/>
    <s v="The Windmill 14 Windmill Hill &amp; 3 Eldon Terrace Bristol BS3 4LU"/>
    <s v="Permission"/>
    <n v="1"/>
    <n v="1"/>
    <n v="1"/>
    <n v="0"/>
    <n v="0"/>
    <n v="0"/>
    <x v="2"/>
    <x v="30"/>
    <n v="3.5211920550300001E-2"/>
    <s v="Permissions assumed yrs1-5 unless outline only"/>
  </r>
  <r>
    <s v="20/02971/F"/>
    <s v="4 Queens Road Bishopsworth Bristol BS13 8LB"/>
    <s v="Permission"/>
    <n v="1"/>
    <n v="1"/>
    <n v="1"/>
    <n v="0"/>
    <n v="0"/>
    <n v="0"/>
    <x v="2"/>
    <x v="20"/>
    <n v="3.9225519997899999E-2"/>
    <s v="Permissions assumed yrs1-5 unless outline only"/>
  </r>
  <r>
    <s v="20/03145/COU"/>
    <s v="6 Brookfield Road Bristol BS6 5PQ"/>
    <s v="Permission"/>
    <n v="1"/>
    <n v="1"/>
    <n v="1"/>
    <n v="0"/>
    <n v="0"/>
    <n v="0"/>
    <x v="3"/>
    <x v="15"/>
    <n v="3.9632698999600001E-2"/>
    <s v="Permissions assumed yrs1-5 unless outline only"/>
  </r>
  <r>
    <s v="20/03297/F"/>
    <s v="Land Between Leinster Avenue And Novers Road Bristol"/>
    <s v="Permission"/>
    <n v="71"/>
    <n v="71"/>
    <n v="71"/>
    <n v="0"/>
    <n v="0"/>
    <n v="0"/>
    <x v="2"/>
    <x v="18"/>
    <n v="1.4907737974099999"/>
    <s v="Permissions assumed yrs1-5 unless outline only"/>
  </r>
  <r>
    <s v="20/03312/F"/>
    <s v="Land To Rear Of 603 Gloucester Road Horfield Bristol BS7 0BJ"/>
    <s v="Permission"/>
    <n v="1"/>
    <n v="1"/>
    <n v="1"/>
    <n v="0"/>
    <n v="0"/>
    <n v="0"/>
    <x v="3"/>
    <x v="22"/>
    <n v="6.9456755997899999E-3"/>
    <s v="Permissions assumed yrs1-5 unless outline only"/>
  </r>
  <r>
    <s v="20/03519/COU"/>
    <s v="Alliance House Baldwin Street Bristol BS1 1SD"/>
    <s v="Permission"/>
    <n v="5"/>
    <n v="5"/>
    <n v="5"/>
    <n v="0"/>
    <n v="0"/>
    <n v="0"/>
    <x v="0"/>
    <x v="0"/>
    <n v="9.3148625000900001E-2"/>
    <s v="Permissions assumed yrs1-5 unless outline only"/>
  </r>
  <r>
    <s v="20/03567/F"/>
    <s v="13 Pound Drive Bristol BS16 2EG"/>
    <s v="Permission"/>
    <n v="1"/>
    <n v="1"/>
    <n v="1"/>
    <n v="0"/>
    <n v="0"/>
    <n v="0"/>
    <x v="1"/>
    <x v="19"/>
    <n v="4.5887159104999999E-2"/>
    <s v="Permissions assumed yrs1-5 unless outline only"/>
  </r>
  <r>
    <s v="20/03881/F"/>
    <s v="Land To The Rear 2 Awdelett Close Bristol BS11 0RQ"/>
    <s v="Permission"/>
    <n v="1"/>
    <n v="1"/>
    <n v="1"/>
    <n v="0"/>
    <n v="0"/>
    <n v="0"/>
    <x v="3"/>
    <x v="31"/>
    <n v="3.8759625200400001E-2"/>
    <s v="Permissions assumed yrs1-5 unless outline only"/>
  </r>
  <r>
    <s v="20/04067/F"/>
    <s v="50 Beverley Road Bristol BS7 0JJ"/>
    <s v="Permission"/>
    <n v="2"/>
    <n v="2"/>
    <n v="2"/>
    <n v="0"/>
    <n v="0"/>
    <n v="0"/>
    <x v="3"/>
    <x v="22"/>
    <n v="2.533175E-2"/>
    <s v="Permissions assumed yrs1-5 unless outline only"/>
  </r>
  <r>
    <s v="20/04125/F"/>
    <s v="The Old Dairy Durnford Street Ashton Bristol BS3 2AW"/>
    <s v="Permission"/>
    <n v="40"/>
    <n v="40"/>
    <n v="40"/>
    <n v="0"/>
    <n v="0"/>
    <n v="0"/>
    <x v="2"/>
    <x v="4"/>
    <n v="0.26141774149899999"/>
    <s v="Permissions assumed yrs1-5 unless outline only"/>
  </r>
  <r>
    <s v="20/04164/F"/>
    <s v="171 Mina Road Bristol BS2 9YQ"/>
    <s v="Permission"/>
    <n v="1"/>
    <n v="1"/>
    <n v="1"/>
    <n v="0"/>
    <n v="0"/>
    <n v="0"/>
    <x v="3"/>
    <x v="10"/>
    <n v="4.9408811816900001E-3"/>
    <s v="Permissions assumed yrs1-5 unless outline only"/>
  </r>
  <r>
    <s v="20/04180/F"/>
    <s v="Brewhouse &amp; Kitchen 31 - 35 Cotham Hill Bristol BS6 6JY"/>
    <s v="Permission"/>
    <n v="-1"/>
    <n v="-1"/>
    <n v="-1"/>
    <n v="0"/>
    <n v="0"/>
    <n v="0"/>
    <x v="3"/>
    <x v="14"/>
    <n v="3.8764874998799999E-2"/>
    <s v="Permissions assumed yrs1-5 unless outline only"/>
  </r>
  <r>
    <s v="20/04208/F"/>
    <s v="38 Sydenham Road Cotham Bristol BS6 5SJ"/>
    <s v="Permission"/>
    <n v="1"/>
    <n v="1"/>
    <n v="1"/>
    <n v="0"/>
    <n v="0"/>
    <n v="0"/>
    <x v="3"/>
    <x v="15"/>
    <n v="2.4855875001100002E-2"/>
    <s v="Permissions assumed yrs1-5 unless outline only"/>
  </r>
  <r>
    <s v="20/04219/F"/>
    <s v="13 St Georges Road Bristol BS1 5UU"/>
    <s v="Permission"/>
    <n v="2"/>
    <n v="2"/>
    <n v="2"/>
    <n v="0"/>
    <n v="0"/>
    <n v="0"/>
    <x v="0"/>
    <x v="2"/>
    <n v="1.94938703505E-2"/>
    <s v="Permissions assumed yrs1-5 unless outline only"/>
  </r>
  <r>
    <s v="20/04678/F"/>
    <s v="Former St Johns Lane Health Centre St Johns Lane Bristol BS3 5AS"/>
    <s v="Permission"/>
    <n v="36"/>
    <n v="36"/>
    <n v="36"/>
    <n v="0"/>
    <n v="0"/>
    <n v="0"/>
    <x v="2"/>
    <x v="30"/>
    <n v="0.16843614085"/>
    <s v="Permissions assumed yrs1-5 unless outline only"/>
  </r>
  <r>
    <s v="20/04743/F"/>
    <s v="2 - 18 Stokes Croft And  2 Moon Street Bristol BS1 3PR"/>
    <s v="Permission"/>
    <n v="76"/>
    <n v="76"/>
    <n v="76"/>
    <n v="0"/>
    <n v="0"/>
    <n v="0"/>
    <x v="0"/>
    <x v="10"/>
    <n v="0.16841785309999999"/>
    <s v="Permissions assumed yrs1-5 unless outline only"/>
  </r>
  <r>
    <s v="20/04835/F"/>
    <s v="6 Margaret Road Bristol BS13 9DQ"/>
    <s v="Permission"/>
    <n v="1"/>
    <n v="1"/>
    <n v="1"/>
    <n v="0"/>
    <n v="0"/>
    <n v="0"/>
    <x v="2"/>
    <x v="20"/>
    <n v="6.8893505002499994E-2"/>
    <s v="Permissions assumed yrs1-5 unless outline only"/>
  </r>
  <r>
    <s v="20/04889/F"/>
    <s v="26 The Mall Bristol BS8 4DS"/>
    <s v="Permission"/>
    <n v="1"/>
    <n v="1"/>
    <n v="1"/>
    <n v="0"/>
    <n v="0"/>
    <n v="0"/>
    <x v="3"/>
    <x v="13"/>
    <n v="2.2757120899500001E-2"/>
    <s v="Permissions assumed yrs1-5 unless outline only"/>
  </r>
  <r>
    <s v="20/04902/F"/>
    <s v="23 St Lucia Crescent Bristol BS7 0XR"/>
    <s v="Permission"/>
    <n v="-1"/>
    <n v="-1"/>
    <n v="-1"/>
    <n v="0"/>
    <n v="0"/>
    <n v="0"/>
    <x v="3"/>
    <x v="22"/>
    <n v="3.3072374999099999E-2"/>
    <s v="Permissions assumed yrs1-5 unless outline only"/>
  </r>
  <r>
    <s v="20/04954/F"/>
    <s v="227 Headley Lane Bristol BS13 7QB"/>
    <s v="Permission"/>
    <n v="5"/>
    <n v="5"/>
    <n v="5"/>
    <n v="0"/>
    <n v="0"/>
    <n v="0"/>
    <x v="2"/>
    <x v="7"/>
    <n v="0.24070554270200001"/>
    <s v="Permissions assumed yrs1-5 unless outline only"/>
  </r>
  <r>
    <s v="20/05005/F"/>
    <s v="Former Adam &amp; Eve Public House 7 Hope Chapel Hill Bristol BS8 4ND"/>
    <s v="Permission"/>
    <n v="1"/>
    <n v="1"/>
    <n v="1"/>
    <n v="0"/>
    <n v="0"/>
    <n v="0"/>
    <x v="3"/>
    <x v="13"/>
    <n v="1.3215782081100001E-2"/>
    <s v="Permissions assumed yrs1-5 unless outline only"/>
  </r>
  <r>
    <s v="20/05326/F"/>
    <s v="Cambridge House 34 Cambridge Crescent Bristol BS9 3QG"/>
    <s v="Permission"/>
    <n v="2"/>
    <n v="2"/>
    <n v="2"/>
    <n v="0"/>
    <n v="0"/>
    <n v="0"/>
    <x v="3"/>
    <x v="29"/>
    <n v="2.11947349993E-2"/>
    <s v="Permissions assumed yrs1-5 unless outline only"/>
  </r>
  <r>
    <s v="20/05376/F"/>
    <s v="64 Station Road Shirehampton Bristol BS11 9TY"/>
    <s v="Permission"/>
    <n v="1"/>
    <n v="1"/>
    <n v="1"/>
    <n v="0"/>
    <n v="0"/>
    <n v="0"/>
    <x v="3"/>
    <x v="31"/>
    <n v="5.7541873201699997E-2"/>
    <s v="Permissions assumed yrs1-5 unless outline only"/>
  </r>
  <r>
    <s v="20/05642/F"/>
    <s v="Amelia Court Pipe Lane City Centre Bristol BS1 5AJ"/>
    <s v="Permission"/>
    <n v="5"/>
    <n v="5"/>
    <n v="5"/>
    <n v="0"/>
    <n v="0"/>
    <n v="0"/>
    <x v="0"/>
    <x v="0"/>
    <n v="0.13078750400200001"/>
    <s v="Permissions assumed yrs1-5 unless outline only"/>
  </r>
  <r>
    <s v="20/05705/F"/>
    <s v="98B Long Cross Bristol BS11 0LP"/>
    <s v="Permission"/>
    <n v="-1"/>
    <n v="-1"/>
    <n v="-1"/>
    <n v="0"/>
    <n v="0"/>
    <n v="0"/>
    <x v="3"/>
    <x v="31"/>
    <n v="3.6904500000799999E-2"/>
    <s v="Permissions assumed yrs1-5 unless outline only"/>
  </r>
  <r>
    <s v="20/05770/F"/>
    <s v="179 Coronation Road Bristol BS3 1RF"/>
    <s v="Permission"/>
    <n v="-1"/>
    <n v="-1"/>
    <n v="-1"/>
    <n v="0"/>
    <n v="0"/>
    <n v="0"/>
    <x v="2"/>
    <x v="4"/>
    <n v="1.83206406988E-2"/>
    <s v="Permissions assumed yrs1-5 unless outline only"/>
  </r>
  <r>
    <s v="20/05998/F"/>
    <s v="57 Nibletts Hill Bristol BS5 8TP"/>
    <s v="Permission"/>
    <n v="2"/>
    <n v="2"/>
    <n v="2"/>
    <n v="0"/>
    <n v="0"/>
    <n v="0"/>
    <x v="1"/>
    <x v="25"/>
    <n v="4.0016625000500003E-2"/>
    <s v="Permissions assumed yrs1-5 unless outline only"/>
  </r>
  <r>
    <s v="20/06176/F"/>
    <s v="The Harbour Centre  100 Gloucester Road Avonmouth Bristol BS11 9AQ"/>
    <s v="Permission"/>
    <n v="28"/>
    <n v="28"/>
    <n v="28"/>
    <n v="0"/>
    <n v="0"/>
    <n v="0"/>
    <x v="3"/>
    <x v="31"/>
    <n v="0.308969816555"/>
    <s v="Permissions assumed yrs1-5 unless outline only"/>
  </r>
  <r>
    <s v="20/06268/F"/>
    <s v="26 Chester Park Road Bristol BS16 3RQ"/>
    <s v="Permission"/>
    <n v="-1"/>
    <n v="-1"/>
    <n v="-1"/>
    <n v="0"/>
    <n v="0"/>
    <n v="0"/>
    <x v="1"/>
    <x v="3"/>
    <n v="3.93926250006E-2"/>
    <s v="Permissions assumed yrs1-5 unless outline only"/>
  </r>
  <r>
    <s v="21/00071/F"/>
    <s v="468 Soundwell Road Bristol BS15 1JU"/>
    <s v="Permission"/>
    <n v="1"/>
    <n v="1"/>
    <n v="1"/>
    <n v="0"/>
    <n v="0"/>
    <n v="0"/>
    <x v="1"/>
    <x v="24"/>
    <n v="1.59965900009E-2"/>
    <s v="Permissions assumed yrs1-5 unless outline only"/>
  </r>
  <r>
    <s v="21/00072/CP"/>
    <s v="1 The Mall Bristol BS8 4DP"/>
    <s v="Permission"/>
    <n v="1"/>
    <n v="1"/>
    <n v="1"/>
    <n v="0"/>
    <n v="0"/>
    <n v="0"/>
    <x v="3"/>
    <x v="13"/>
    <n v="4.1046250001399998E-3"/>
    <s v="Permissions assumed yrs1-5 unless outline only"/>
  </r>
  <r>
    <s v="21/00143/F"/>
    <s v="87 School Road Brislington Bristol BS4 4NE"/>
    <s v="Permission"/>
    <n v="1"/>
    <n v="1"/>
    <n v="1"/>
    <n v="0"/>
    <n v="0"/>
    <n v="0"/>
    <x v="2"/>
    <x v="12"/>
    <n v="5.4279907149000002E-2"/>
    <s v="Permissions assumed yrs1-5 unless outline only"/>
  </r>
  <r>
    <s v="21/00249/F"/>
    <s v="Land adj. 10 Hughenden Road Horfield Bristol BS7 8SF"/>
    <s v="Permission"/>
    <n v="1"/>
    <n v="1"/>
    <n v="1"/>
    <n v="0"/>
    <n v="0"/>
    <n v="0"/>
    <x v="3"/>
    <x v="11"/>
    <n v="7.6176073059599997E-3"/>
    <s v="Permissions assumed yrs1-5 unless outline only"/>
  </r>
  <r>
    <s v="21/00364/F"/>
    <s v="Land At Corner Of Hope Chapel Hill And South Green Street  Bristol BS8 4NG"/>
    <s v="Permission"/>
    <n v="1"/>
    <n v="1"/>
    <n v="1"/>
    <n v="0"/>
    <n v="0"/>
    <n v="0"/>
    <x v="0"/>
    <x v="13"/>
    <n v="8.6629875000500001E-3"/>
    <s v="Permissions assumed yrs1-5 unless outline only"/>
  </r>
  <r>
    <s v="21/00393/F"/>
    <s v="1A Wolseley Road Bristol BS7 8EL"/>
    <s v="Permission"/>
    <n v="2"/>
    <n v="2"/>
    <n v="2"/>
    <n v="0"/>
    <n v="0"/>
    <n v="0"/>
    <x v="3"/>
    <x v="23"/>
    <n v="1.38468548004E-2"/>
    <s v="Permissions assumed yrs1-5 unless outline only"/>
  </r>
  <r>
    <s v="21/00413/F"/>
    <s v="61 Davids Road Bristol BS14 9JL"/>
    <s v="Permission"/>
    <n v="1"/>
    <n v="1"/>
    <n v="1"/>
    <n v="0"/>
    <n v="0"/>
    <n v="0"/>
    <x v="2"/>
    <x v="27"/>
    <n v="2.9940313799400001E-2"/>
    <s v="Permissions assumed yrs1-5 unless outline only"/>
  </r>
  <r>
    <s v="21/00439/F"/>
    <s v="26 Murford Avenue Bristol BS13 9JY"/>
    <s v="Permission"/>
    <n v="1"/>
    <n v="1"/>
    <n v="1"/>
    <n v="0"/>
    <n v="0"/>
    <n v="0"/>
    <x v="2"/>
    <x v="20"/>
    <n v="3.52407500008E-2"/>
    <s v="Permissions assumed yrs1-5 unless outline only"/>
  </r>
  <r>
    <s v="21/00494/F"/>
    <s v="10 The Drive Hengrove Bristol BS14 9JB"/>
    <s v="Permission"/>
    <n v="2"/>
    <n v="2"/>
    <n v="2"/>
    <n v="0"/>
    <n v="0"/>
    <n v="0"/>
    <x v="2"/>
    <x v="27"/>
    <n v="7.1031250000800003E-2"/>
    <s v="Permissions assumed yrs1-5 unless outline only"/>
  </r>
  <r>
    <s v="21/00531/P"/>
    <s v="Hengrove Leisure Park Hengrove Way Bristol BS14 0HR"/>
    <s v="Permission"/>
    <n v="350"/>
    <n v="350"/>
    <n v="350"/>
    <n v="0"/>
    <n v="0"/>
    <n v="0"/>
    <x v="2"/>
    <x v="33"/>
    <n v="7.0318787840899999"/>
    <s v="Reserved matters pending 25/10602/M"/>
  </r>
  <r>
    <s v="21/00569/F"/>
    <s v="11 St Lucia Crescent Bristol BS7 0XR"/>
    <s v="Permission"/>
    <n v="1"/>
    <n v="1"/>
    <n v="1"/>
    <n v="0"/>
    <n v="0"/>
    <n v="0"/>
    <x v="3"/>
    <x v="22"/>
    <n v="2.6967337999100002E-2"/>
    <s v="Permissions assumed yrs1-5 unless outline only"/>
  </r>
  <r>
    <s v="21/00569/F"/>
    <s v="11 St Lucia Crescent Bristol BS7 0XR"/>
    <s v="Permission"/>
    <n v="-1"/>
    <n v="-1"/>
    <n v="-1"/>
    <n v="0"/>
    <n v="0"/>
    <n v="0"/>
    <x v="3"/>
    <x v="22"/>
    <n v="2.6968952046599999E-2"/>
    <s v="Permissions assumed yrs1-5 unless outline only"/>
  </r>
  <r>
    <s v="21/00577/F"/>
    <s v="104 - 106 Stokes Croft Bristol BS1 3RU"/>
    <s v="Permission"/>
    <n v="28"/>
    <n v="28"/>
    <n v="28"/>
    <n v="0"/>
    <n v="0"/>
    <n v="0"/>
    <x v="0"/>
    <x v="10"/>
    <n v="0.126443127051"/>
    <s v="Permissions assumed yrs1-5 unless outline only"/>
  </r>
  <r>
    <s v="21/00698/F"/>
    <s v="255 Hotwell Road Bristol BS8 4SF"/>
    <s v="Permission"/>
    <n v="2"/>
    <n v="2"/>
    <n v="2"/>
    <n v="0"/>
    <n v="0"/>
    <n v="0"/>
    <x v="0"/>
    <x v="2"/>
    <n v="2.78696250012E-2"/>
    <s v="Permissions assumed yrs1-5 unless outline only"/>
  </r>
  <r>
    <s v="21/00746/F"/>
    <s v="6 Clyde Park Bristol BS6 6RR"/>
    <s v="Permission"/>
    <n v="1"/>
    <n v="1"/>
    <n v="1"/>
    <n v="0"/>
    <n v="0"/>
    <n v="0"/>
    <x v="3"/>
    <x v="15"/>
    <n v="1.0138086000200001E-2"/>
    <s v="Permissions assumed yrs1-5 unless outline only"/>
  </r>
  <r>
    <s v="21/00774/F"/>
    <s v="15 Buckingham Road Bristol BS4 3SP"/>
    <s v="Permission"/>
    <n v="1"/>
    <n v="1"/>
    <n v="1"/>
    <n v="0"/>
    <n v="0"/>
    <n v="0"/>
    <x v="2"/>
    <x v="5"/>
    <n v="2.3732624999700001E-2"/>
    <s v="Permissions assumed yrs1-5 unless outline only"/>
  </r>
  <r>
    <s v="21/00816/F"/>
    <s v="Land At Broad Plain House Lads Club Broadbury Road Bristol BS4 1JT"/>
    <s v="Permission"/>
    <n v="47"/>
    <n v="47"/>
    <n v="47"/>
    <n v="0"/>
    <n v="0"/>
    <n v="0"/>
    <x v="2"/>
    <x v="18"/>
    <n v="0.91680707594099997"/>
    <s v="Permissions assumed yrs1-5 unless outline only"/>
  </r>
  <r>
    <s v="21/00819/F"/>
    <s v="7 Lewis Road Bristol BS13 7JD"/>
    <s v="Permission"/>
    <n v="-1"/>
    <n v="-1"/>
    <n v="-1"/>
    <n v="0"/>
    <n v="0"/>
    <n v="0"/>
    <x v="2"/>
    <x v="7"/>
    <n v="2.2233875001500002E-2"/>
    <s v="Permissions assumed yrs1-5 unless outline only"/>
  </r>
  <r>
    <s v="21/00824/FB"/>
    <s v="Open Space Kingswear Road Bristol BS3 5JF"/>
    <s v="Permission"/>
    <n v="34"/>
    <n v="34"/>
    <n v="34"/>
    <n v="0"/>
    <n v="0"/>
    <n v="0"/>
    <x v="2"/>
    <x v="18"/>
    <n v="1.2328679608999999"/>
    <s v="Permissions assumed yrs1-5 unless outline only"/>
  </r>
  <r>
    <s v="21/00843/F"/>
    <s v="149/149A &amp; Land To Rear Of Marksbury Road Bristol BS3 5LD"/>
    <s v="Permission"/>
    <n v="5"/>
    <n v="5"/>
    <n v="5"/>
    <n v="0"/>
    <n v="0"/>
    <n v="0"/>
    <x v="2"/>
    <x v="18"/>
    <n v="0.193268813604"/>
    <s v="Permissions assumed yrs1-5 unless outline only"/>
  </r>
  <r>
    <s v="21/00843/F"/>
    <s v="149/149A &amp; Land To Rear Of Marksbury Road Bristol BS3 5LD"/>
    <s v="Permission"/>
    <n v="-1"/>
    <n v="-1"/>
    <n v="-1"/>
    <n v="0"/>
    <n v="0"/>
    <n v="0"/>
    <x v="2"/>
    <x v="18"/>
    <n v="0.193268813604"/>
    <s v="Permissions assumed yrs1-5 unless outline only"/>
  </r>
  <r>
    <s v="21/00851/F"/>
    <s v="163 Birchwood Road Bristol BS4 4RB"/>
    <s v="Permission"/>
    <n v="1"/>
    <n v="1"/>
    <n v="1"/>
    <n v="0"/>
    <n v="0"/>
    <n v="0"/>
    <x v="2"/>
    <x v="12"/>
    <n v="2.8354599100700002E-2"/>
    <s v="Permissions assumed yrs1-5 unless outline only"/>
  </r>
  <r>
    <s v="21/00892/F"/>
    <s v="Hengrove Farm Hengrove Farm Lane Bristol BS14 9DD"/>
    <s v="Permission"/>
    <n v="2"/>
    <n v="2"/>
    <n v="2"/>
    <n v="0"/>
    <n v="0"/>
    <n v="0"/>
    <x v="2"/>
    <x v="33"/>
    <n v="0.191509559005"/>
    <s v="Permissions assumed yrs1-5 unless outline only"/>
  </r>
  <r>
    <s v="21/00942/COU"/>
    <s v="335 - 337 Two Mile Hill Road Bristol BS15 1AN"/>
    <s v="Permission"/>
    <n v="1"/>
    <n v="1"/>
    <n v="1"/>
    <n v="0"/>
    <n v="0"/>
    <n v="0"/>
    <x v="1"/>
    <x v="24"/>
    <n v="1.74628395509E-2"/>
    <s v="Permissions assumed yrs1-5 unless outline only"/>
  </r>
  <r>
    <s v="21/00992/F"/>
    <s v="Land To Rear Of 22 Savoy Road Bristol BS4 3SX"/>
    <s v="Permission"/>
    <n v="1"/>
    <n v="1"/>
    <n v="1"/>
    <n v="0"/>
    <n v="0"/>
    <n v="0"/>
    <x v="2"/>
    <x v="5"/>
    <n v="1.88464261509E-2"/>
    <s v="Permissions assumed yrs1-5 unless outline only"/>
  </r>
  <r>
    <s v="21/00995/F"/>
    <s v="268 Church Road St George Bristol BS5 8AF"/>
    <s v="Permission"/>
    <n v="1"/>
    <n v="1"/>
    <n v="1"/>
    <n v="0"/>
    <n v="0"/>
    <n v="0"/>
    <x v="1"/>
    <x v="26"/>
    <n v="1.12403749992E-2"/>
    <s v="Permissions assumed yrs1-5 unless outline only"/>
  </r>
  <r>
    <s v="21/01065/P"/>
    <s v="11 - 17 Wade Street Bristol BS2 9DR"/>
    <s v="Permission"/>
    <n v="43"/>
    <n v="43"/>
    <n v="43"/>
    <n v="0"/>
    <n v="0"/>
    <n v="0"/>
    <x v="0"/>
    <x v="1"/>
    <n v="6.1557199948199998E-2"/>
    <s v="Reserved matters 23/03834/M"/>
  </r>
  <r>
    <s v="21/01072/F"/>
    <s v="2 West End Southville Bristol BS3 1AU"/>
    <s v="Permission"/>
    <n v="1"/>
    <n v="1"/>
    <n v="1"/>
    <n v="0"/>
    <n v="0"/>
    <n v="0"/>
    <x v="2"/>
    <x v="4"/>
    <n v="5.3336485948299997E-2"/>
    <s v="Permissions assumed yrs1-5 unless outline only"/>
  </r>
  <r>
    <s v="21/01209/F"/>
    <s v="90 - 92 Vicarage Road Easton Bristol BS5 9AF"/>
    <s v="Permission"/>
    <n v="1"/>
    <n v="1"/>
    <n v="1"/>
    <n v="0"/>
    <n v="0"/>
    <n v="0"/>
    <x v="1"/>
    <x v="16"/>
    <n v="6.8211527006900004E-3"/>
    <s v="Permissions assumed yrs1-5 unless outline only"/>
  </r>
  <r>
    <s v="21/01221/F"/>
    <s v="1 South Road Bedminster Bristol BS3 3LS"/>
    <s v="Permission"/>
    <n v="5"/>
    <n v="5"/>
    <n v="5"/>
    <n v="0"/>
    <n v="0"/>
    <n v="0"/>
    <x v="2"/>
    <x v="6"/>
    <n v="4.6943126799399999E-2"/>
    <s v="Permissions assumed yrs1-5 unless outline only"/>
  </r>
  <r>
    <s v="21/01268/F"/>
    <s v="Plot 2 Imperial Park Wills Way Bristol BS13 7TJ"/>
    <s v="Permission"/>
    <n v="44"/>
    <n v="44"/>
    <n v="44"/>
    <n v="0"/>
    <n v="0"/>
    <n v="0"/>
    <x v="2"/>
    <x v="7"/>
    <n v="0.62291540155199998"/>
    <s v="Permissions assumed yrs1-5 unless outline only"/>
  </r>
  <r>
    <s v="21/01324/F"/>
    <s v="Hillside House 1 - 2 Hillside Cotham Bristol BS6 6JP"/>
    <s v="Permission"/>
    <n v="4"/>
    <n v="4"/>
    <n v="4"/>
    <n v="0"/>
    <n v="0"/>
    <n v="0"/>
    <x v="3"/>
    <x v="14"/>
    <n v="0.19349584875"/>
    <s v="Permissions assumed yrs1-5 unless outline only"/>
  </r>
  <r>
    <s v="21/01451/F"/>
    <s v="271 Whitehall Road Bristol BS5 7BH"/>
    <s v="Permission"/>
    <n v="1"/>
    <n v="1"/>
    <n v="1"/>
    <n v="0"/>
    <n v="0"/>
    <n v="0"/>
    <x v="1"/>
    <x v="16"/>
    <n v="1.13498750003E-2"/>
    <s v="Permissions assumed yrs1-5 unless outline only"/>
  </r>
  <r>
    <s v="21/01491/F"/>
    <s v="34 Parkwood Close Bristol BS14 0EA"/>
    <s v="Permission"/>
    <n v="1"/>
    <n v="1"/>
    <n v="1"/>
    <n v="0"/>
    <n v="0"/>
    <n v="0"/>
    <x v="2"/>
    <x v="33"/>
    <n v="2.2564274999599999E-2"/>
    <s v="Permissions assumed yrs1-5 unless outline only"/>
  </r>
  <r>
    <s v="21/01559/F"/>
    <s v="90 Lower Cheltenham Place Bristol BS6 5LE"/>
    <s v="Permission"/>
    <n v="1"/>
    <n v="1"/>
    <n v="1"/>
    <n v="0"/>
    <n v="0"/>
    <n v="0"/>
    <x v="3"/>
    <x v="10"/>
    <n v="7.6154999994600004E-3"/>
    <s v="Permissions assumed yrs1-5 unless outline only"/>
  </r>
  <r>
    <s v="21/01674/F"/>
    <s v="71 Culverwell Road Bristol BS13 9HN"/>
    <s v="Permission"/>
    <n v="1"/>
    <n v="1"/>
    <n v="1"/>
    <n v="0"/>
    <n v="0"/>
    <n v="0"/>
    <x v="2"/>
    <x v="20"/>
    <n v="3.14101250005E-2"/>
    <s v="Permissions assumed yrs1-5 unless outline only"/>
  </r>
  <r>
    <s v="21/01697/F"/>
    <s v="537 Stapleton Road Eastville Bristol BS5 6PE"/>
    <s v="Permission"/>
    <n v="1"/>
    <n v="1"/>
    <n v="1"/>
    <n v="0"/>
    <n v="0"/>
    <n v="0"/>
    <x v="1"/>
    <x v="17"/>
    <n v="1.01481752502E-2"/>
    <s v="Permissions assumed yrs1-5 unless outline only"/>
  </r>
  <r>
    <s v="21/01760/P"/>
    <s v="The Jamaica Inn 2 - 4 Grosvenor Road Bristol BS2 8XW"/>
    <s v="Permission"/>
    <n v="3"/>
    <n v="3"/>
    <n v="3"/>
    <n v="0"/>
    <n v="0"/>
    <n v="0"/>
    <x v="0"/>
    <x v="10"/>
    <n v="4.1154580198099998E-2"/>
    <s v="Reserved matters 22/01665/M"/>
  </r>
  <r>
    <s v="21/01843/COU"/>
    <s v="1 Westbury Mews Westbury Bristol BS9 3QA"/>
    <s v="Permission"/>
    <n v="2"/>
    <n v="2"/>
    <n v="2"/>
    <n v="0"/>
    <n v="0"/>
    <n v="0"/>
    <x v="3"/>
    <x v="29"/>
    <n v="7.9813597503999995E-3"/>
    <s v="Permissions assumed yrs1-5 unless outline only"/>
  </r>
  <r>
    <s v="21/01870/FB"/>
    <s v="New Kingsland United Reformed Church  Passage Road Henbury Bristol BS10 7HZ"/>
    <s v="Permission"/>
    <n v="16"/>
    <n v="16"/>
    <n v="16"/>
    <n v="0"/>
    <n v="0"/>
    <n v="0"/>
    <x v="3"/>
    <x v="21"/>
    <n v="0.27688987500099999"/>
    <s v="Permissions assumed yrs1-5 unless outline only"/>
  </r>
  <r>
    <s v="21/01894/F"/>
    <s v="3 Gerald Road Bristol BS3 2DN"/>
    <s v="Permission"/>
    <n v="1"/>
    <n v="1"/>
    <n v="1"/>
    <n v="0"/>
    <n v="0"/>
    <n v="0"/>
    <x v="2"/>
    <x v="6"/>
    <n v="3.3408805551000002E-2"/>
    <s v="Permissions assumed yrs1-5 unless outline only"/>
  </r>
  <r>
    <s v="21/01897/F"/>
    <s v="Land To Rear Of,  9 Sussex Place St Werburghs Bristol BS2 9QN"/>
    <s v="Permission"/>
    <n v="1"/>
    <n v="1"/>
    <n v="1"/>
    <n v="0"/>
    <n v="0"/>
    <n v="0"/>
    <x v="3"/>
    <x v="10"/>
    <n v="8.5312077507499993E-3"/>
    <s v="Permissions assumed yrs1-5 unless outline only"/>
  </r>
  <r>
    <s v="21/01911/F"/>
    <s v="Garages Oldmead Walk Bristol BS13 7BL"/>
    <s v="Permission"/>
    <n v="2"/>
    <n v="2"/>
    <n v="2"/>
    <n v="0"/>
    <n v="0"/>
    <n v="0"/>
    <x v="2"/>
    <x v="7"/>
    <n v="3.03265673498E-2"/>
    <s v="Permissions assumed yrs1-5 unless outline only"/>
  </r>
  <r>
    <s v="21/01916/F"/>
    <s v="123 North Road &amp; 133 Gloucester Road Bishopston Bristol BS6 5AH"/>
    <s v="Permission"/>
    <n v="1"/>
    <n v="1"/>
    <n v="1"/>
    <n v="0"/>
    <n v="0"/>
    <n v="0"/>
    <x v="3"/>
    <x v="10"/>
    <n v="1.5834861199199999E-2"/>
    <s v="Permissions assumed yrs1-5 unless outline only"/>
  </r>
  <r>
    <s v="21/01962/F"/>
    <s v="36 Hollywood Road Bristol BS4 4LD"/>
    <s v="Permission"/>
    <n v="1"/>
    <n v="1"/>
    <n v="1"/>
    <n v="0"/>
    <n v="0"/>
    <n v="0"/>
    <x v="2"/>
    <x v="12"/>
    <n v="3.4853749999800003E-2"/>
    <s v="Permissions assumed yrs1-5 unless outline only"/>
  </r>
  <r>
    <s v="21/01999/F"/>
    <s v="Former Car Park College Road Clifton Bristol BS8 3HX"/>
    <s v="Permission"/>
    <n v="62"/>
    <n v="62"/>
    <n v="62"/>
    <n v="0"/>
    <n v="0"/>
    <n v="0"/>
    <x v="3"/>
    <x v="13"/>
    <n v="0.53004736290200005"/>
    <s v="Permissions assumed yrs1-5 unless outline only"/>
  </r>
  <r>
    <s v="21/02039/F"/>
    <s v="1 Rowberrow Bristol BS14 0AD"/>
    <s v="Permission"/>
    <n v="1"/>
    <n v="1"/>
    <n v="1"/>
    <n v="0"/>
    <n v="0"/>
    <n v="0"/>
    <x v="2"/>
    <x v="33"/>
    <n v="2.5800727501300001E-2"/>
    <s v="Permissions assumed yrs1-5 unless outline only"/>
  </r>
  <r>
    <s v="21/02049/F"/>
    <s v="108 Risdale Road Bristol BS3 2RA"/>
    <s v="Permission"/>
    <n v="2"/>
    <n v="2"/>
    <n v="2"/>
    <n v="0"/>
    <n v="0"/>
    <n v="0"/>
    <x v="2"/>
    <x v="6"/>
    <n v="3.1318945000900003E-2"/>
    <s v="Permissions assumed yrs1-5 unless outline only"/>
  </r>
  <r>
    <s v="21/02049/F"/>
    <s v="108 Risdale Road Bristol BS3 2RA"/>
    <s v="Permission"/>
    <n v="-1"/>
    <n v="-1"/>
    <n v="-1"/>
    <n v="0"/>
    <n v="0"/>
    <n v="0"/>
    <x v="2"/>
    <x v="6"/>
    <n v="3.1318945000900003E-2"/>
    <s v="Permissions assumed yrs1-5 unless outline only"/>
  </r>
  <r>
    <s v="21/02059/F"/>
    <s v="394 Filton Avenue Bristol BS7 0LJ"/>
    <s v="Permission"/>
    <n v="5"/>
    <n v="5"/>
    <n v="5"/>
    <n v="0"/>
    <n v="0"/>
    <n v="0"/>
    <x v="3"/>
    <x v="22"/>
    <n v="5.0023510400399998E-2"/>
    <s v="Permissions assumed yrs1-5 unless outline only"/>
  </r>
  <r>
    <s v="21/02122/F"/>
    <s v="1 Burchells Avenue Bristol BS15 1DN"/>
    <s v="Permission"/>
    <n v="1"/>
    <n v="1"/>
    <n v="1"/>
    <n v="0"/>
    <n v="0"/>
    <n v="0"/>
    <x v="1"/>
    <x v="24"/>
    <n v="1.52661761005E-2"/>
    <s v="Permissions assumed yrs1-5 unless outline only"/>
  </r>
  <r>
    <s v="21/02162/F"/>
    <s v="22 Lambrook Road Bristol BS16 2EZ"/>
    <s v="Permission"/>
    <n v="1"/>
    <n v="1"/>
    <n v="1"/>
    <n v="0"/>
    <n v="0"/>
    <n v="0"/>
    <x v="1"/>
    <x v="19"/>
    <n v="3.2091731001899999E-2"/>
    <s v="Permissions assumed yrs1-5 unless outline only"/>
  </r>
  <r>
    <s v="21/02263/F"/>
    <s v="72 Harcourt Road Bristol BS6 7RD"/>
    <s v="Permission"/>
    <n v="1"/>
    <n v="1"/>
    <n v="1"/>
    <n v="0"/>
    <n v="0"/>
    <n v="0"/>
    <x v="3"/>
    <x v="23"/>
    <n v="4.5603249999599998E-2"/>
    <s v="Permissions assumed yrs1-5 unless outline only"/>
  </r>
  <r>
    <s v="21/02388/F"/>
    <s v="3 The Greenway Bristol BS16 4EZ"/>
    <s v="Permission"/>
    <n v="1"/>
    <n v="1"/>
    <n v="1"/>
    <n v="0"/>
    <n v="0"/>
    <n v="0"/>
    <x v="1"/>
    <x v="3"/>
    <n v="2.7337874999199999E-2"/>
    <s v="Permissions assumed yrs1-5 unless outline only"/>
  </r>
  <r>
    <s v="21/02402/F"/>
    <s v="34 Beachgrove Road Bristol BS16 4AS"/>
    <s v="Permission"/>
    <n v="1"/>
    <n v="1"/>
    <n v="1"/>
    <n v="0"/>
    <n v="0"/>
    <n v="0"/>
    <x v="1"/>
    <x v="3"/>
    <n v="1.3191257349699999E-2"/>
    <s v="Permissions assumed yrs1-5 unless outline only"/>
  </r>
  <r>
    <s v="21/02457/F"/>
    <s v="1 Brook Lane Stapleton Bristol BS16 1EA"/>
    <s v="Permission"/>
    <n v="1"/>
    <n v="1"/>
    <n v="1"/>
    <n v="0"/>
    <n v="0"/>
    <n v="0"/>
    <x v="1"/>
    <x v="19"/>
    <n v="9.2630706098900006E-2"/>
    <s v="Permissions assumed yrs1-5 unless outline only"/>
  </r>
  <r>
    <s v="21/02474/F"/>
    <s v="17 West Street St Philips Bristol BS2 0DF"/>
    <s v="Permission"/>
    <n v="1"/>
    <n v="1"/>
    <n v="1"/>
    <n v="0"/>
    <n v="0"/>
    <n v="0"/>
    <x v="0"/>
    <x v="1"/>
    <n v="8.8711395991800009E-3"/>
    <s v="Permissions assumed yrs1-5 unless outline only"/>
  </r>
  <r>
    <s v="21/02530/FB"/>
    <s v="63 - 69 Kingsland Road Bristol BS2 0QX"/>
    <s v="Permission"/>
    <n v="-4"/>
    <n v="-4"/>
    <n v="-4"/>
    <n v="0"/>
    <n v="0"/>
    <n v="0"/>
    <x v="0"/>
    <x v="1"/>
    <n v="4.59161995487E-2"/>
    <s v="Permissions assumed yrs1-5 unless outline only"/>
  </r>
  <r>
    <s v="21/02574/F"/>
    <s v="Land Bounded By Redcliff Street, St Thomas Street And Three Queens Lane Redcliffe Bristol"/>
    <s v="Permission"/>
    <n v="468"/>
    <n v="468"/>
    <n v="468"/>
    <n v="0"/>
    <n v="0"/>
    <n v="0"/>
    <x v="0"/>
    <x v="0"/>
    <n v="1.13552035896"/>
    <s v="Permissions assumed yrs1-5 unless outline only"/>
  </r>
  <r>
    <s v="21/02704/F"/>
    <s v="174 - 176 Ashton Drive Bristol BS3 2PX"/>
    <s v="Permission"/>
    <n v="3"/>
    <n v="3"/>
    <n v="3"/>
    <n v="0"/>
    <n v="0"/>
    <n v="0"/>
    <x v="2"/>
    <x v="6"/>
    <n v="4.4413755701099997E-2"/>
    <s v="Permissions assumed yrs1-5 unless outline only"/>
  </r>
  <r>
    <s v="21/02741/F"/>
    <s v="106 Feeder Road Bristol BS2 0UB"/>
    <s v="Permission"/>
    <n v="-1"/>
    <n v="-1"/>
    <n v="-1"/>
    <n v="0"/>
    <n v="0"/>
    <n v="0"/>
    <x v="1"/>
    <x v="1"/>
    <n v="9.4200350002199996E-3"/>
    <s v="Permissions assumed yrs1-5 unless outline only"/>
  </r>
  <r>
    <s v="21/02776/F"/>
    <s v="Land Adjacent To 2 Southernhay Avenue Bristol"/>
    <s v="Permission"/>
    <n v="1"/>
    <n v="1"/>
    <n v="1"/>
    <n v="0"/>
    <n v="0"/>
    <n v="0"/>
    <x v="3"/>
    <x v="13"/>
    <n v="1.49028042997E-2"/>
    <s v="Permissions assumed yrs1-5 unless outline only"/>
  </r>
  <r>
    <s v="21/02794/F"/>
    <s v="86-92 &amp; 96-102 Stokes Croft, Croftdale Hepburn Road Bristol BS1 3RJ"/>
    <s v="Permission"/>
    <n v="9"/>
    <n v="9"/>
    <n v="9"/>
    <n v="0"/>
    <n v="0"/>
    <n v="0"/>
    <x v="0"/>
    <x v="10"/>
    <n v="6.8547734808299995E-2"/>
    <s v="Permissions assumed yrs1-5 unless outline only"/>
  </r>
  <r>
    <s v="21/02794/F"/>
    <s v="86-92 &amp; 96-102 Stokes Croft, Croftdale Hepburn Road Bristol BS1 3RJ"/>
    <s v="Permission"/>
    <n v="19"/>
    <n v="19"/>
    <n v="19"/>
    <n v="0"/>
    <n v="0"/>
    <n v="0"/>
    <x v="0"/>
    <x v="10"/>
    <n v="0.238320006492"/>
    <s v="Permissions assumed yrs1-5 unless outline only"/>
  </r>
  <r>
    <s v="21/02811/F"/>
    <s v="48 - 52 Kings Parade Avenue Bristol BS8 2RE"/>
    <s v="Permission"/>
    <n v="2"/>
    <n v="2"/>
    <n v="2"/>
    <n v="0"/>
    <n v="0"/>
    <n v="0"/>
    <x v="3"/>
    <x v="14"/>
    <n v="1.9731513200700001E-2"/>
    <s v="Permissions assumed yrs1-5 unless outline only"/>
  </r>
  <r>
    <s v="21/02814/F"/>
    <s v="16 Kynges Mill Close Bristol BS16 1JL"/>
    <s v="Permission"/>
    <n v="1"/>
    <n v="1"/>
    <n v="1"/>
    <n v="0"/>
    <n v="0"/>
    <n v="0"/>
    <x v="1"/>
    <x v="19"/>
    <n v="5.8129829201099999E-2"/>
    <s v="Permissions assumed yrs1-5 unless outline only"/>
  </r>
  <r>
    <s v="21/02836/FB"/>
    <s v="6 &amp; 7 The Square Knowle Bristol BS4 2SS"/>
    <s v="Permission"/>
    <n v="2"/>
    <n v="2"/>
    <n v="2"/>
    <n v="0"/>
    <n v="0"/>
    <n v="0"/>
    <x v="2"/>
    <x v="32"/>
    <n v="8.5460470898999996E-2"/>
    <s v="Permissions assumed yrs1-5 unless outline only"/>
  </r>
  <r>
    <s v="21/02931/F"/>
    <s v="6 Rockleaze Bristol BS9 1NE"/>
    <s v="Permission"/>
    <n v="1"/>
    <n v="1"/>
    <n v="1"/>
    <n v="0"/>
    <n v="0"/>
    <n v="0"/>
    <x v="3"/>
    <x v="28"/>
    <n v="2.2957377648700001E-2"/>
    <s v="Permissions assumed yrs1-5 unless outline only"/>
  </r>
  <r>
    <s v="21/02962/F"/>
    <s v="Ground Floor 30 Midland Road Bristol BS2 0JY"/>
    <s v="Permission"/>
    <n v="7"/>
    <n v="7"/>
    <n v="7"/>
    <n v="0"/>
    <n v="0"/>
    <n v="0"/>
    <x v="0"/>
    <x v="1"/>
    <n v="2.35022494518E-2"/>
    <s v="Permissions assumed yrs1-5 unless outline only"/>
  </r>
  <r>
    <s v="21/02962/F"/>
    <s v="Ground Floor 30 Midland Road Bristol BS2 0JY"/>
    <s v="Permission"/>
    <n v="-1"/>
    <n v="-1"/>
    <n v="-1"/>
    <n v="0"/>
    <n v="0"/>
    <n v="0"/>
    <x v="0"/>
    <x v="1"/>
    <n v="2.35022494518E-2"/>
    <s v="Permissions assumed yrs1-5 unless outline only"/>
  </r>
  <r>
    <s v="21/02982/FB"/>
    <s v="Land To East Of The Boulevard Bristol BS14 0DE"/>
    <s v="Permission"/>
    <n v="53"/>
    <n v="53"/>
    <n v="53"/>
    <n v="0"/>
    <n v="0"/>
    <n v="0"/>
    <x v="2"/>
    <x v="33"/>
    <n v="0.77095393284699998"/>
    <s v="Permissions assumed yrs1-5 unless outline only"/>
  </r>
  <r>
    <s v="21/03165/F"/>
    <s v="Land To The West Of Ashton Gate Stadium Ashton Road Bristol BS3 2EJ"/>
    <s v="Permission"/>
    <n v="125"/>
    <n v="125"/>
    <n v="125"/>
    <n v="0"/>
    <n v="0"/>
    <n v="0"/>
    <x v="2"/>
    <x v="6"/>
    <n v="3.6198736711600001"/>
    <s v="Permissions assumed yrs1-5 unless outline only"/>
  </r>
  <r>
    <s v="21/03166/P"/>
    <s v="Land West Of Silbury Road Bristol"/>
    <s v="Permission"/>
    <n v="510"/>
    <n v="510"/>
    <n v="0"/>
    <n v="510"/>
    <n v="0"/>
    <n v="0"/>
    <x v="2"/>
    <x v="6"/>
    <n v="10.4318177473"/>
    <s v="Outline only"/>
  </r>
  <r>
    <s v="21/03269/F"/>
    <s v="43 Berkeley Road Speedwell Bristol BS16 3NA"/>
    <s v="Permission"/>
    <n v="1"/>
    <n v="1"/>
    <n v="1"/>
    <n v="0"/>
    <n v="0"/>
    <n v="0"/>
    <x v="1"/>
    <x v="3"/>
    <n v="2.9071237702899998E-2"/>
    <s v="Permissions assumed yrs1-5 unless outline only"/>
  </r>
  <r>
    <s v="21/03277/F"/>
    <s v="38 St Johns Road Clifton Bristol BS8 2HG"/>
    <s v="Permission"/>
    <n v="1"/>
    <n v="1"/>
    <n v="1"/>
    <n v="0"/>
    <n v="0"/>
    <n v="0"/>
    <x v="3"/>
    <x v="14"/>
    <n v="3.90803750004E-2"/>
    <s v="Permissions assumed yrs1-5 unless outline only"/>
  </r>
  <r>
    <s v="21/03285/F"/>
    <s v="26 Chester Park Road Bristol BS16 3RQ"/>
    <s v="Permission"/>
    <n v="1"/>
    <n v="1"/>
    <n v="1"/>
    <n v="0"/>
    <n v="0"/>
    <n v="0"/>
    <x v="1"/>
    <x v="3"/>
    <n v="3.93926250006E-2"/>
    <s v="Permissions assumed yrs1-5 unless outline only"/>
  </r>
  <r>
    <s v="21/03426/F"/>
    <s v="155 Ashley Road Bristol BS6 5NX"/>
    <s v="Permission"/>
    <n v="5"/>
    <n v="5"/>
    <n v="5"/>
    <n v="0"/>
    <n v="0"/>
    <n v="0"/>
    <x v="3"/>
    <x v="10"/>
    <n v="3.39131249993E-2"/>
    <s v="Permissions assumed yrs1-5 unless outline only"/>
  </r>
  <r>
    <s v="21/03426/F"/>
    <s v="155 Ashley Road Bristol BS6 5NX"/>
    <s v="Permission"/>
    <n v="-1"/>
    <n v="-1"/>
    <n v="-1"/>
    <n v="0"/>
    <n v="0"/>
    <n v="0"/>
    <x v="3"/>
    <x v="10"/>
    <n v="3.39131249993E-2"/>
    <s v="Permissions assumed yrs1-5 unless outline only"/>
  </r>
  <r>
    <s v="21/03529/F"/>
    <s v="Evangel Mission  King Street St George Bristol BS15 1DL"/>
    <s v="Permission"/>
    <n v="1"/>
    <n v="1"/>
    <n v="1"/>
    <n v="0"/>
    <n v="0"/>
    <n v="0"/>
    <x v="1"/>
    <x v="24"/>
    <n v="3.6964286201E-2"/>
    <s v="Permissions assumed yrs1-5 unless outline only"/>
  </r>
  <r>
    <s v="21/03530/F"/>
    <s v="60 Briscoes Avenue Bristol BS13 0LF"/>
    <s v="Permission"/>
    <n v="1"/>
    <n v="1"/>
    <n v="1"/>
    <n v="0"/>
    <n v="0"/>
    <n v="0"/>
    <x v="2"/>
    <x v="20"/>
    <n v="3.1678674998900001E-2"/>
    <s v="Permissions assumed yrs1-5 unless outline only"/>
  </r>
  <r>
    <s v="21/03532/F"/>
    <s v="The Mill Youth Centre  Lower Ashley Road Easton Bristol BS5 0YJ"/>
    <s v="Permission"/>
    <n v="38"/>
    <n v="38"/>
    <n v="38"/>
    <n v="0"/>
    <n v="0"/>
    <n v="0"/>
    <x v="1"/>
    <x v="1"/>
    <n v="0.342471934049"/>
    <s v="Permissions assumed yrs1-5 unless outline only"/>
  </r>
  <r>
    <s v="21/03533/F"/>
    <s v="112 - 114 Whiteladies Road Bristol BS8 2RP"/>
    <s v="Permission"/>
    <n v="4"/>
    <n v="4"/>
    <n v="4"/>
    <n v="0"/>
    <n v="0"/>
    <n v="0"/>
    <x v="3"/>
    <x v="14"/>
    <n v="3.00425128003E-2"/>
    <s v="Permissions assumed yrs1-5 unless outline only"/>
  </r>
  <r>
    <s v="21/03588/F"/>
    <s v="Litfields Litfield Road Bristol BS8 3LL"/>
    <s v="Permission"/>
    <n v="1"/>
    <n v="1"/>
    <n v="1"/>
    <n v="0"/>
    <n v="0"/>
    <n v="0"/>
    <x v="3"/>
    <x v="13"/>
    <n v="5.4165435849E-2"/>
    <s v="Permissions assumed yrs1-5 unless outline only"/>
  </r>
  <r>
    <s v="21/03763/P"/>
    <s v="109 - 113 Fishponds Road Eastville Bristol BS5 6PN"/>
    <s v="Permission"/>
    <n v="4"/>
    <n v="4"/>
    <n v="4"/>
    <n v="0"/>
    <n v="0"/>
    <n v="0"/>
    <x v="1"/>
    <x v="17"/>
    <n v="3.73589682517E-2"/>
    <s v="Reserved matters pending 24/04520/M"/>
  </r>
  <r>
    <s v="21/03791/F"/>
    <s v="Land Adj To 20A, &amp; Behind 22, 20, 18, 16 &amp; 14 Eagle Road Bristol"/>
    <s v="Permission"/>
    <n v="1"/>
    <n v="1"/>
    <n v="1"/>
    <n v="0"/>
    <n v="0"/>
    <n v="0"/>
    <x v="2"/>
    <x v="5"/>
    <n v="3.0744605100399999E-2"/>
    <s v="Permissions assumed yrs1-5 unless outline only"/>
  </r>
  <r>
    <s v="21/03797/F"/>
    <s v="Land Between Hengrove Way And Wills Way Imperial Park Wills Way Bristol BS13 7TJ"/>
    <s v="Permission"/>
    <n v="70"/>
    <n v="70"/>
    <n v="70"/>
    <n v="0"/>
    <n v="0"/>
    <n v="0"/>
    <x v="2"/>
    <x v="7"/>
    <n v="1.09062298035"/>
    <s v="Permissions assumed yrs1-5 unless outline only"/>
  </r>
  <r>
    <s v="21/03968/F"/>
    <s v="2 Clifton View Bristol BS3 4SB"/>
    <s v="Permission"/>
    <n v="1"/>
    <n v="1"/>
    <n v="1"/>
    <n v="0"/>
    <n v="0"/>
    <n v="0"/>
    <x v="2"/>
    <x v="30"/>
    <n v="1.04977432499E-2"/>
    <s v="Permissions assumed yrs1-5 unless outline only"/>
  </r>
  <r>
    <s v="21/03993/P"/>
    <s v="Land At Osprey Court Hawkfield Way Bristol"/>
    <s v="Permission"/>
    <n v="45"/>
    <n v="45"/>
    <n v="0"/>
    <n v="45"/>
    <n v="0"/>
    <n v="0"/>
    <x v="2"/>
    <x v="33"/>
    <n v="0.50608974844499999"/>
    <s v="Outline only"/>
  </r>
  <r>
    <s v="21/04052/COU"/>
    <s v="College House 32-34 College Green Bristol BS1 5SP"/>
    <s v="Permission"/>
    <n v="28"/>
    <n v="28"/>
    <n v="28"/>
    <n v="0"/>
    <n v="0"/>
    <n v="0"/>
    <x v="0"/>
    <x v="0"/>
    <n v="7.9921979499399998E-2"/>
    <s v="Permissions assumed yrs1-5 unless outline only"/>
  </r>
  <r>
    <s v="21/04068/F"/>
    <s v="576/578 Bath Road Brislington Bristol BS4 3LE"/>
    <s v="Permission"/>
    <n v="2"/>
    <n v="2"/>
    <n v="2"/>
    <n v="0"/>
    <n v="0"/>
    <n v="0"/>
    <x v="2"/>
    <x v="5"/>
    <n v="0.12638124374699999"/>
    <s v="Permissions assumed yrs1-5 unless outline only"/>
  </r>
  <r>
    <s v="21/04096/F"/>
    <s v="122 Bath Road Totterdown Bristol BS4 3ED"/>
    <s v="Permission"/>
    <n v="31"/>
    <n v="31"/>
    <n v="31"/>
    <n v="0"/>
    <n v="0"/>
    <n v="0"/>
    <x v="2"/>
    <x v="30"/>
    <n v="0.13261576555099999"/>
    <s v="Permissions assumed yrs1-5 unless outline only"/>
  </r>
  <r>
    <s v="21/04110/COU"/>
    <s v="49 High Street Westbury Bristol BS9 3ED"/>
    <s v="Permission"/>
    <n v="3"/>
    <n v="3"/>
    <n v="3"/>
    <n v="0"/>
    <n v="0"/>
    <n v="0"/>
    <x v="3"/>
    <x v="29"/>
    <n v="0.10203356624899999"/>
    <s v="Permissions assumed yrs1-5 unless outline only"/>
  </r>
  <r>
    <s v="21/04129/F"/>
    <s v="10 Tyndalls Park Road Bristol BS8 1PY"/>
    <s v="Permission"/>
    <n v="1"/>
    <n v="1"/>
    <n v="1"/>
    <n v="0"/>
    <n v="0"/>
    <n v="0"/>
    <x v="0"/>
    <x v="0"/>
    <n v="4.7007249999600001E-2"/>
    <s v="Permissions assumed yrs1-5 unless outline only"/>
  </r>
  <r>
    <s v="21/04240/F"/>
    <s v="127 Ashton Drive Bristol BS3 2PS"/>
    <s v="Permission"/>
    <n v="1"/>
    <n v="1"/>
    <n v="1"/>
    <n v="0"/>
    <n v="0"/>
    <n v="0"/>
    <x v="2"/>
    <x v="6"/>
    <n v="3.1183597501700001E-2"/>
    <s v="Permissions assumed yrs1-5 unless outline only"/>
  </r>
  <r>
    <s v="21/04306/F"/>
    <s v="Land Bounded By Redcliff Street, St Thomas Street And Three Queens Lane Redcliffe Bristol BS1 6LJ`"/>
    <s v="Permission"/>
    <n v="264"/>
    <n v="264"/>
    <n v="264"/>
    <n v="0"/>
    <n v="0"/>
    <n v="0"/>
    <x v="0"/>
    <x v="0"/>
    <n v="0.17189733779999999"/>
    <s v="Permissions assumed yrs1-5 unless outline only"/>
  </r>
  <r>
    <s v="21/04335/F"/>
    <s v="127 Richmond Road Montpelier Bristol BS6 5EP"/>
    <s v="Permission"/>
    <n v="1"/>
    <n v="1"/>
    <n v="1"/>
    <n v="0"/>
    <n v="0"/>
    <n v="0"/>
    <x v="3"/>
    <x v="10"/>
    <n v="2.2942124999300002E-2"/>
    <s v="Permissions assumed yrs1-5 unless outline only"/>
  </r>
  <r>
    <s v="21/04338/F"/>
    <s v="Trinity Road Police Station Trinity Road Bristol BS2 0NW"/>
    <s v="Permission"/>
    <n v="104"/>
    <n v="104"/>
    <n v="104"/>
    <n v="0"/>
    <n v="0"/>
    <n v="0"/>
    <x v="0"/>
    <x v="1"/>
    <n v="0.44460418134899998"/>
    <s v="Permissions assumed yrs1-5 unless outline only"/>
  </r>
  <r>
    <s v="21/04368/F"/>
    <s v="The Elms House Park Road Stapleton Bristol BS16 1AA"/>
    <s v="Permission"/>
    <n v="16"/>
    <n v="16"/>
    <n v="16"/>
    <n v="0"/>
    <n v="0"/>
    <n v="0"/>
    <x v="1"/>
    <x v="17"/>
    <n v="0.72948229415099997"/>
    <s v="Permissions assumed yrs1-5 unless outline only"/>
  </r>
  <r>
    <s v="21/04383/F"/>
    <s v="The Pineapple 37 St Georges Road Bristol BS1 5UU"/>
    <s v="Permission"/>
    <n v="7"/>
    <n v="7"/>
    <n v="7"/>
    <n v="0"/>
    <n v="0"/>
    <n v="0"/>
    <x v="0"/>
    <x v="2"/>
    <n v="3.4166174999400001E-2"/>
    <s v="Permissions assumed yrs1-5 unless outline only"/>
  </r>
  <r>
    <s v="21/04383/F"/>
    <s v="The Pineapple 37 St Georges Road Bristol BS1 5UU"/>
    <s v="Permission"/>
    <n v="2"/>
    <n v="2"/>
    <n v="2"/>
    <n v="0"/>
    <n v="0"/>
    <n v="0"/>
    <x v="0"/>
    <x v="2"/>
    <n v="3.9334877651699997E-2"/>
    <s v="Permissions assumed yrs1-5 unless outline only"/>
  </r>
  <r>
    <s v="21/04390/F"/>
    <s v="Land Adjacent/Rear Of 82A Kingsway Bristol BS5 8NF"/>
    <s v="Permission"/>
    <n v="1"/>
    <n v="1"/>
    <n v="1"/>
    <n v="0"/>
    <n v="0"/>
    <n v="0"/>
    <x v="1"/>
    <x v="24"/>
    <n v="3.6658976601000003E-2"/>
    <s v="Permissions assumed yrs1-5 unless outline only"/>
  </r>
  <r>
    <s v="21/04441/F"/>
    <s v="18 - 20 Glyn Vale Bristol BS3 5JG"/>
    <s v="Permission"/>
    <n v="-1"/>
    <n v="-1"/>
    <n v="-1"/>
    <n v="0"/>
    <n v="0"/>
    <n v="0"/>
    <x v="2"/>
    <x v="18"/>
    <n v="3.3813614800400002E-2"/>
    <s v="Permissions assumed yrs1-5 unless outline only"/>
  </r>
  <r>
    <s v="21/04446/F"/>
    <s v="57 Ashton Drive Bristol BS3 2PR"/>
    <s v="Permission"/>
    <n v="2"/>
    <n v="2"/>
    <n v="2"/>
    <n v="0"/>
    <n v="0"/>
    <n v="0"/>
    <x v="2"/>
    <x v="6"/>
    <n v="4.02158749988E-2"/>
    <s v="Permissions assumed yrs1-5 unless outline only"/>
  </r>
  <r>
    <s v="21/04446/F"/>
    <s v="57 Ashton Drive Bristol BS3 2PR"/>
    <s v="Permission"/>
    <n v="-1"/>
    <n v="-1"/>
    <n v="-1"/>
    <n v="0"/>
    <n v="0"/>
    <n v="0"/>
    <x v="2"/>
    <x v="6"/>
    <n v="4.02158749988E-2"/>
    <s v="Permissions assumed yrs1-5 unless outline only"/>
  </r>
  <r>
    <s v="21/04485/F"/>
    <s v="2 Lower Ashley Road St Pauls Bristol BS2 9NP"/>
    <s v="Permission"/>
    <n v="1"/>
    <n v="1"/>
    <n v="1"/>
    <n v="0"/>
    <n v="0"/>
    <n v="0"/>
    <x v="0"/>
    <x v="10"/>
    <n v="1.00720624997E-2"/>
    <s v="Permissions assumed yrs1-5 unless outline only"/>
  </r>
  <r>
    <s v="21/04487/F"/>
    <s v="2 West Town Grove Bristol BS4 5EQ"/>
    <s v="Permission"/>
    <n v="1"/>
    <n v="1"/>
    <n v="1"/>
    <n v="0"/>
    <n v="0"/>
    <n v="0"/>
    <x v="2"/>
    <x v="27"/>
    <n v="5.0236360000700003E-2"/>
    <s v="Permissions assumed yrs1-5 unless outline only"/>
  </r>
  <r>
    <s v="21/04498/F"/>
    <s v="2 St Oswalds Road Bristol BS6 7HT"/>
    <s v="Permission"/>
    <n v="1"/>
    <n v="1"/>
    <n v="1"/>
    <n v="0"/>
    <n v="0"/>
    <n v="0"/>
    <x v="3"/>
    <x v="23"/>
    <n v="0.13285749999900001"/>
    <s v="Permissions assumed yrs1-5 unless outline only"/>
  </r>
  <r>
    <s v="21/04507/F"/>
    <s v="Land To The East Of Landing Lights Inns Court Bristol"/>
    <s v="Permission"/>
    <n v="11"/>
    <n v="11"/>
    <n v="11"/>
    <n v="0"/>
    <n v="0"/>
    <n v="0"/>
    <x v="2"/>
    <x v="33"/>
    <n v="0.13261384925200001"/>
    <s v="Permissions assumed yrs1-5 unless outline only"/>
  </r>
  <r>
    <s v="21/04518/F"/>
    <s v="10 Chapel Lane Lawrence Weston Bristol BS11 0TQ"/>
    <s v="Permission"/>
    <n v="1"/>
    <n v="1"/>
    <n v="1"/>
    <n v="0"/>
    <n v="0"/>
    <n v="0"/>
    <x v="3"/>
    <x v="31"/>
    <n v="3.9084096100300003E-2"/>
    <s v="Permissions assumed yrs1-5 unless outline only"/>
  </r>
  <r>
    <s v="21/04556/F"/>
    <s v="15 The Mall Bristol BS8 4DS"/>
    <s v="Permission"/>
    <n v="1"/>
    <n v="1"/>
    <n v="1"/>
    <n v="0"/>
    <n v="0"/>
    <n v="0"/>
    <x v="3"/>
    <x v="13"/>
    <n v="1.4840857949100001E-2"/>
    <s v="Permissions assumed yrs1-5 unless outline only"/>
  </r>
  <r>
    <s v="21/04560/F"/>
    <s v="Hampton Lane Garage Hampton Lane Bristol BS6 6LE"/>
    <s v="Permission"/>
    <n v="2"/>
    <n v="2"/>
    <n v="2"/>
    <n v="0"/>
    <n v="0"/>
    <n v="0"/>
    <x v="3"/>
    <x v="14"/>
    <n v="2.43130608989E-2"/>
    <s v="Permissions assumed yrs1-5 unless outline only"/>
  </r>
  <r>
    <s v="21/04648/F"/>
    <s v="Land And Garages On The South Side Of Strathmore Road Bristol BS7 9QQ"/>
    <s v="Permission"/>
    <n v="1"/>
    <n v="1"/>
    <n v="1"/>
    <n v="0"/>
    <n v="0"/>
    <n v="0"/>
    <x v="3"/>
    <x v="11"/>
    <n v="8.0617257515999997E-3"/>
    <s v="Permissions assumed yrs1-5 unless outline only"/>
  </r>
  <r>
    <s v="21/04742/F"/>
    <s v="41 Kennard Rise Bristol BS15 8AF"/>
    <s v="Permission"/>
    <n v="-1"/>
    <n v="-1"/>
    <n v="-1"/>
    <n v="0"/>
    <n v="0"/>
    <n v="0"/>
    <x v="1"/>
    <x v="24"/>
    <n v="1.56212392499E-2"/>
    <s v="Permissions assumed yrs1-5 unless outline only"/>
  </r>
  <r>
    <s v="21/04771/F"/>
    <s v="3 Hogues Walk Bristol BS13 9LZ"/>
    <s v="Permission"/>
    <n v="1"/>
    <n v="1"/>
    <n v="1"/>
    <n v="0"/>
    <n v="0"/>
    <n v="0"/>
    <x v="2"/>
    <x v="20"/>
    <n v="2.3610391499299999E-2"/>
    <s v="Permissions assumed yrs1-5 unless outline only"/>
  </r>
  <r>
    <s v="21/04805/F"/>
    <s v="129 &amp; 131 Speedwell Road Bristol BS5 7SP"/>
    <s v="Permission"/>
    <n v="2"/>
    <n v="2"/>
    <n v="2"/>
    <n v="0"/>
    <n v="0"/>
    <n v="0"/>
    <x v="1"/>
    <x v="17"/>
    <n v="8.178037145E-2"/>
    <s v="Permissions assumed yrs1-5 unless outline only"/>
  </r>
  <r>
    <s v="21/04832/F"/>
    <s v="Martins Hire Grindell Road Bristol BS5 9PG"/>
    <s v="Permission"/>
    <n v="3"/>
    <n v="3"/>
    <n v="3"/>
    <n v="0"/>
    <n v="0"/>
    <n v="0"/>
    <x v="1"/>
    <x v="26"/>
    <n v="3.5253999998299999E-2"/>
    <s v="Permissions assumed yrs1-5 unless outline only"/>
  </r>
  <r>
    <s v="21/04834/F"/>
    <s v="3 Nightingale Valley St Annes Terrace Bristol BS4 4DZ"/>
    <s v="Permission"/>
    <n v="3"/>
    <n v="3"/>
    <n v="3"/>
    <n v="0"/>
    <n v="0"/>
    <n v="0"/>
    <x v="2"/>
    <x v="5"/>
    <n v="0.22449447035"/>
    <s v="Permissions assumed yrs1-5 unless outline only"/>
  </r>
  <r>
    <s v="21/04869/F"/>
    <s v="130 Cumberland Road Bristol BS1 6UX"/>
    <s v="Permission"/>
    <n v="2"/>
    <n v="2"/>
    <n v="2"/>
    <n v="0"/>
    <n v="0"/>
    <n v="0"/>
    <x v="0"/>
    <x v="2"/>
    <n v="1.358140545E-2"/>
    <s v="Permissions assumed yrs1-5 unless outline only"/>
  </r>
  <r>
    <s v="21/04894/F"/>
    <s v="7 Lawrence Grove Bristol BS9 4EL"/>
    <s v="Permission"/>
    <n v="1"/>
    <n v="1"/>
    <n v="1"/>
    <n v="0"/>
    <n v="0"/>
    <n v="0"/>
    <x v="3"/>
    <x v="29"/>
    <n v="9.8868579496999998E-3"/>
    <s v="Permissions assumed yrs1-5 unless outline only"/>
  </r>
  <r>
    <s v="21/05004/F"/>
    <s v="56 Charlton Road St George Bristol BS15 1HB"/>
    <s v="Permission"/>
    <n v="2"/>
    <n v="2"/>
    <n v="2"/>
    <n v="0"/>
    <n v="0"/>
    <n v="0"/>
    <x v="1"/>
    <x v="24"/>
    <n v="6.11301295992E-2"/>
    <s v="Permissions assumed yrs1-5 unless outline only"/>
  </r>
  <r>
    <s v="21/05034/F"/>
    <s v="81 - 83 Bell Hill Road Bristol BS5 7LY"/>
    <s v="Permission"/>
    <n v="1"/>
    <n v="1"/>
    <n v="1"/>
    <n v="0"/>
    <n v="0"/>
    <n v="0"/>
    <x v="1"/>
    <x v="24"/>
    <n v="2.1857529999600001E-2"/>
    <s v="Permissions assumed yrs1-5 unless outline only"/>
  </r>
  <r>
    <s v="21/05069/F"/>
    <s v="19A The Avenue Clifton Bristol BS8 3HG"/>
    <s v="Permission"/>
    <n v="1"/>
    <n v="1"/>
    <n v="1"/>
    <n v="0"/>
    <n v="0"/>
    <n v="0"/>
    <x v="3"/>
    <x v="13"/>
    <n v="6.1641394999099999E-2"/>
    <s v="Permissions assumed yrs1-5 unless outline only"/>
  </r>
  <r>
    <s v="21/05069/F"/>
    <s v="19A The Avenue Clifton Bristol BS8 3HG"/>
    <s v="Permission"/>
    <n v="-1"/>
    <n v="-1"/>
    <n v="-1"/>
    <n v="0"/>
    <n v="0"/>
    <n v="0"/>
    <x v="3"/>
    <x v="13"/>
    <n v="6.1641394999099999E-2"/>
    <s v="Permissions assumed yrs1-5 unless outline only"/>
  </r>
  <r>
    <s v="21/05123/F"/>
    <s v="28 Bordesley Road Bristol BS14 0HU"/>
    <s v="Permission"/>
    <n v="1"/>
    <n v="1"/>
    <n v="1"/>
    <n v="0"/>
    <n v="0"/>
    <n v="0"/>
    <x v="2"/>
    <x v="33"/>
    <n v="3.4546287501E-2"/>
    <s v="Permissions assumed yrs1-5 unless outline only"/>
  </r>
  <r>
    <s v="21/05169/F"/>
    <s v="88 Wingfield Road Bristol BS3 5EQ"/>
    <s v="Permission"/>
    <n v="1"/>
    <n v="1"/>
    <n v="1"/>
    <n v="0"/>
    <n v="0"/>
    <n v="0"/>
    <x v="2"/>
    <x v="32"/>
    <n v="7.1313039999100006E-2"/>
    <s v="Permissions assumed yrs1-5 unless outline only"/>
  </r>
  <r>
    <s v="21/05178/F"/>
    <s v="29 Clinton Road Bristol BS3 5PB"/>
    <s v="Permission"/>
    <n v="2"/>
    <n v="2"/>
    <n v="2"/>
    <n v="0"/>
    <n v="0"/>
    <n v="0"/>
    <x v="2"/>
    <x v="30"/>
    <n v="2.1439772049200001E-2"/>
    <s v="Permissions assumed yrs1-5 unless outline only"/>
  </r>
  <r>
    <s v="21/05312/F"/>
    <s v="1 Alveston Walk Bristol BS9 2NJ"/>
    <s v="Permission"/>
    <n v="1"/>
    <n v="1"/>
    <n v="1"/>
    <n v="0"/>
    <n v="0"/>
    <n v="0"/>
    <x v="3"/>
    <x v="31"/>
    <n v="3.27595000003E-2"/>
    <s v="Permissions assumed yrs1-5 unless outline only"/>
  </r>
  <r>
    <s v="21/05363/M"/>
    <s v="464 Portway Bristol BS11 9TZ"/>
    <s v="Permission"/>
    <n v="2"/>
    <n v="2"/>
    <n v="2"/>
    <n v="0"/>
    <n v="0"/>
    <n v="0"/>
    <x v="3"/>
    <x v="31"/>
    <n v="5.78597659495E-2"/>
    <s v="Permissions assumed yrs1-5 unless outline only"/>
  </r>
  <r>
    <s v="21/05363/M"/>
    <s v="464 Portway Bristol BS11 9TZ"/>
    <s v="Permission"/>
    <n v="1"/>
    <n v="1"/>
    <n v="1"/>
    <n v="0"/>
    <n v="0"/>
    <n v="0"/>
    <x v="3"/>
    <x v="31"/>
    <n v="5.78597659495E-2"/>
    <s v="Permissions assumed yrs1-5 unless outline only"/>
  </r>
  <r>
    <s v="21/05368/P"/>
    <s v="Land Of Former 254 To 256 Two Mile Hill Road Bristol BS15 1BA"/>
    <s v="Permission"/>
    <n v="9"/>
    <n v="9"/>
    <n v="9"/>
    <n v="0"/>
    <n v="0"/>
    <n v="0"/>
    <x v="1"/>
    <x v="24"/>
    <n v="8.3378798800299997E-2"/>
    <s v="Reserved matters pending 23/04750/M"/>
  </r>
  <r>
    <s v="21/05369/F"/>
    <s v="St John Ambulance Tilling Road Bristol BS10 5AQ"/>
    <s v="Permission"/>
    <n v="6"/>
    <n v="6"/>
    <n v="6"/>
    <n v="0"/>
    <n v="0"/>
    <n v="0"/>
    <x v="3"/>
    <x v="22"/>
    <n v="0.10912195915099999"/>
    <s v="Permissions assumed yrs1-5 unless outline only"/>
  </r>
  <r>
    <s v="21/05405/F"/>
    <s v="48 Park Street City Centre Bristol BS1 5JG"/>
    <s v="Permission"/>
    <n v="6"/>
    <n v="6"/>
    <n v="6"/>
    <n v="0"/>
    <n v="0"/>
    <n v="0"/>
    <x v="0"/>
    <x v="0"/>
    <n v="2.78106960019E-2"/>
    <s v="Permissions assumed yrs1-5 unless outline only"/>
  </r>
  <r>
    <s v="21/05422/F"/>
    <s v="Air Space Between 30 - 38 &amp; 42 - 46 Baldwin Street Bristol BS1 1NR"/>
    <s v="Permission"/>
    <n v="6"/>
    <n v="6"/>
    <n v="6"/>
    <n v="0"/>
    <n v="0"/>
    <n v="0"/>
    <x v="0"/>
    <x v="0"/>
    <n v="1.73492015491E-2"/>
    <s v="Permissions assumed yrs1-5 unless outline only"/>
  </r>
  <r>
    <s v="21/05439/F"/>
    <s v="34 Kilbirnie Road Bristol BS14 0HS"/>
    <s v="Permission"/>
    <n v="1"/>
    <n v="1"/>
    <n v="1"/>
    <n v="0"/>
    <n v="0"/>
    <n v="0"/>
    <x v="2"/>
    <x v="33"/>
    <n v="4.8891050000399998E-2"/>
    <s v="Permissions assumed yrs1-5 unless outline only"/>
  </r>
  <r>
    <s v="21/05484/F"/>
    <s v="32 Westbury Lane Bristol BS9 2PP"/>
    <s v="Permission"/>
    <n v="1"/>
    <n v="1"/>
    <n v="1"/>
    <n v="0"/>
    <n v="0"/>
    <n v="0"/>
    <x v="3"/>
    <x v="31"/>
    <n v="3.8763240804299999E-2"/>
    <s v="Permissions assumed yrs1-5 unless outline only"/>
  </r>
  <r>
    <s v="21/05499/F"/>
    <s v="Parkhill Service Station 19 Park Hill Bristol BS11 0UH"/>
    <s v="Permission"/>
    <n v="4"/>
    <n v="4"/>
    <n v="4"/>
    <n v="0"/>
    <n v="0"/>
    <n v="0"/>
    <x v="3"/>
    <x v="31"/>
    <n v="9.2997185749799996E-2"/>
    <s v="Permissions assumed yrs1-5 unless outline only"/>
  </r>
  <r>
    <s v="21/05707/F"/>
    <s v="106 Great Hayles Road Bristol BS14 0SG"/>
    <s v="Permission"/>
    <n v="1"/>
    <n v="1"/>
    <n v="1"/>
    <n v="0"/>
    <n v="0"/>
    <n v="0"/>
    <x v="2"/>
    <x v="33"/>
    <n v="2.68606300001E-2"/>
    <s v="Permissions assumed yrs1-5 unless outline only"/>
  </r>
  <r>
    <s v="21/05742/F"/>
    <s v="7 Keinton Walk Bristol BS10 7EE"/>
    <s v="Permission"/>
    <n v="1"/>
    <n v="1"/>
    <n v="1"/>
    <n v="0"/>
    <n v="0"/>
    <n v="0"/>
    <x v="3"/>
    <x v="21"/>
    <n v="4.1268250000199999E-2"/>
    <s v="Permissions assumed yrs1-5 unless outline only"/>
  </r>
  <r>
    <s v="21/05760/F"/>
    <s v="30 The Mall Bristol BS8 4DS"/>
    <s v="Permission"/>
    <n v="2"/>
    <n v="2"/>
    <n v="2"/>
    <n v="0"/>
    <n v="0"/>
    <n v="0"/>
    <x v="3"/>
    <x v="13"/>
    <n v="6.9828749995900002E-3"/>
    <s v="Permissions assumed yrs1-5 unless outline only"/>
  </r>
  <r>
    <s v="21/05789/F"/>
    <s v="21 Sherwell Road Bristol BS4 4JX"/>
    <s v="Permission"/>
    <n v="1"/>
    <n v="1"/>
    <n v="1"/>
    <n v="0"/>
    <n v="0"/>
    <n v="0"/>
    <x v="2"/>
    <x v="12"/>
    <n v="1.49620912996E-2"/>
    <s v="Permissions assumed yrs1-5 unless outline only"/>
  </r>
  <r>
    <s v="21/05859/FB"/>
    <s v="Former Greville Elderly Persons Home Lacey Road Bristol BS14 8LN"/>
    <s v="Permission"/>
    <n v="26"/>
    <n v="26"/>
    <n v="26"/>
    <n v="0"/>
    <n v="0"/>
    <n v="0"/>
    <x v="2"/>
    <x v="27"/>
    <n v="0.68650264624500001"/>
    <s v="Permissions assumed yrs1-5 unless outline only"/>
  </r>
  <r>
    <s v="21/05860/F"/>
    <s v="Garages Capgrave Crescent Bristol BS4 4TW"/>
    <s v="Permission"/>
    <n v="3"/>
    <n v="3"/>
    <n v="3"/>
    <n v="0"/>
    <n v="0"/>
    <n v="0"/>
    <x v="2"/>
    <x v="12"/>
    <n v="7.6329737499500006E-2"/>
    <s v="Permissions assumed yrs1-5 unless outline only"/>
  </r>
  <r>
    <s v="21/05879/F"/>
    <s v="1-2 Brandon Cottages Brandon Steep Bristol BS1 5XL"/>
    <s v="Permission"/>
    <n v="-1"/>
    <n v="-1"/>
    <n v="-1"/>
    <n v="0"/>
    <n v="0"/>
    <n v="0"/>
    <x v="0"/>
    <x v="2"/>
    <n v="2.7220375000200001E-2"/>
    <s v="Permissions assumed yrs1-5 unless outline only"/>
  </r>
  <r>
    <s v="21/05884/F"/>
    <s v="102 Tarnock Avenue Bristol BS14 9SB"/>
    <s v="Permission"/>
    <n v="1"/>
    <n v="1"/>
    <n v="1"/>
    <n v="0"/>
    <n v="0"/>
    <n v="0"/>
    <x v="2"/>
    <x v="33"/>
    <n v="1.4020625497799999E-2"/>
    <s v="Permissions assumed yrs1-5 unless outline only"/>
  </r>
  <r>
    <s v="21/05913/F"/>
    <s v="18 Blaisdon Close Bristol BS10 7BW"/>
    <s v="Permission"/>
    <n v="1"/>
    <n v="1"/>
    <n v="1"/>
    <n v="0"/>
    <n v="0"/>
    <n v="0"/>
    <x v="3"/>
    <x v="21"/>
    <n v="3.4536427500400001E-2"/>
    <s v="Permissions assumed yrs1-5 unless outline only"/>
  </r>
  <r>
    <s v="21/05929/F"/>
    <s v="2 Lyveden Gardens Bristol BS13 9QR"/>
    <s v="Permission"/>
    <n v="1"/>
    <n v="1"/>
    <n v="1"/>
    <n v="0"/>
    <n v="0"/>
    <n v="0"/>
    <x v="2"/>
    <x v="20"/>
    <n v="7.3513869299299997E-2"/>
    <s v="Permissions assumed yrs1-5 unless outline only"/>
  </r>
  <r>
    <s v="21/05946/F"/>
    <s v="2 Belroyal Avenue Bristol BS4 4RT"/>
    <s v="Permission"/>
    <n v="1"/>
    <n v="1"/>
    <n v="1"/>
    <n v="0"/>
    <n v="0"/>
    <n v="0"/>
    <x v="2"/>
    <x v="12"/>
    <n v="1.43249028993E-2"/>
    <s v="Permissions assumed yrs1-5 unless outline only"/>
  </r>
  <r>
    <s v="21/05970/F"/>
    <s v="38 Church Road Sneyd Park Bristol BS9 1QT"/>
    <s v="Permission"/>
    <n v="1"/>
    <n v="1"/>
    <n v="1"/>
    <n v="0"/>
    <n v="0"/>
    <n v="0"/>
    <x v="3"/>
    <x v="28"/>
    <n v="0.198868225048"/>
    <s v="Permissions assumed yrs1-5 unless outline only"/>
  </r>
  <r>
    <s v="21/05970/F"/>
    <s v="38 Church Road Sneyd Park Bristol BS9 1QT"/>
    <s v="Permission"/>
    <n v="-1"/>
    <n v="-1"/>
    <n v="-1"/>
    <n v="0"/>
    <n v="0"/>
    <n v="0"/>
    <x v="3"/>
    <x v="28"/>
    <n v="0.198868225048"/>
    <s v="Permissions assumed yrs1-5 unless outline only"/>
  </r>
  <r>
    <s v="21/05981/F"/>
    <s v="1 Tibbott Walk Bristol BS14 8DR"/>
    <s v="Permission"/>
    <n v="1"/>
    <n v="1"/>
    <n v="1"/>
    <n v="0"/>
    <n v="0"/>
    <n v="0"/>
    <x v="2"/>
    <x v="27"/>
    <n v="3.3104624998200001E-2"/>
    <s v="Permissions assumed yrs1-5 unless outline only"/>
  </r>
  <r>
    <s v="21/06006/F"/>
    <s v="22-23 Denmark Street Bristol BS1 5DQ"/>
    <s v="Permission"/>
    <n v="3"/>
    <n v="3"/>
    <n v="3"/>
    <n v="0"/>
    <n v="0"/>
    <n v="0"/>
    <x v="0"/>
    <x v="0"/>
    <n v="1.46596560493E-2"/>
    <s v="Permissions assumed yrs1-5 unless outline only"/>
  </r>
  <r>
    <s v="21/06014/CP"/>
    <s v="3 Mortimer Road Bristol BS8 4EX"/>
    <s v="Permission"/>
    <n v="-2"/>
    <n v="-2"/>
    <n v="-2"/>
    <n v="0"/>
    <n v="0"/>
    <n v="0"/>
    <x v="3"/>
    <x v="13"/>
    <n v="3.00936249988E-2"/>
    <s v="Permissions assumed yrs1-5 unless outline only"/>
  </r>
  <r>
    <s v="21/06041/F"/>
    <s v="Land Between 721 &amp; 739 Bishport Avenue Bristol"/>
    <s v="Permission"/>
    <n v="4"/>
    <n v="4"/>
    <n v="4"/>
    <n v="0"/>
    <n v="0"/>
    <n v="0"/>
    <x v="2"/>
    <x v="20"/>
    <n v="7.6405741898899995E-2"/>
    <s v="Permissions assumed yrs1-5 unless outline only"/>
  </r>
  <r>
    <s v="21/06073/F"/>
    <s v="Land Next To 97 Clouds Hill Road Bristol BS5 7HH"/>
    <s v="Permission"/>
    <n v="4"/>
    <n v="4"/>
    <n v="4"/>
    <n v="0"/>
    <n v="0"/>
    <n v="0"/>
    <x v="1"/>
    <x v="24"/>
    <n v="1.59624306009E-2"/>
    <s v="Permissions assumed yrs1-5 unless outline only"/>
  </r>
  <r>
    <s v="21/06075/F"/>
    <s v="23A Swiss Road Bristol BS3 2RU"/>
    <s v="Permission"/>
    <n v="2"/>
    <n v="2"/>
    <n v="2"/>
    <n v="0"/>
    <n v="0"/>
    <n v="0"/>
    <x v="2"/>
    <x v="6"/>
    <n v="0.15027986561699999"/>
    <s v="Permissions assumed yrs1-5 unless outline only"/>
  </r>
  <r>
    <s v="21/06118/F"/>
    <s v="237 Stapleton Road Easton Bristol BS5 0PG"/>
    <s v="Permission"/>
    <n v="-1"/>
    <n v="-1"/>
    <n v="-1"/>
    <n v="0"/>
    <n v="0"/>
    <n v="0"/>
    <x v="1"/>
    <x v="1"/>
    <n v="1.2765874999000001E-2"/>
    <s v="Permissions assumed yrs1-5 unless outline only"/>
  </r>
  <r>
    <s v="21/06128/F"/>
    <s v="80 St Andrews Road Montpelier Bristol BS6 5EJ"/>
    <s v="Permission"/>
    <n v="1"/>
    <n v="1"/>
    <n v="1"/>
    <n v="0"/>
    <n v="0"/>
    <n v="0"/>
    <x v="3"/>
    <x v="10"/>
    <n v="7.3366225911099996E-3"/>
    <s v="Permissions assumed yrs1-5 unless outline only"/>
  </r>
  <r>
    <s v="21/06171/F"/>
    <s v="151 Broadfield Road Bristol BS4 2UY"/>
    <s v="Permission"/>
    <n v="1"/>
    <n v="1"/>
    <n v="1"/>
    <n v="0"/>
    <n v="0"/>
    <n v="0"/>
    <x v="2"/>
    <x v="32"/>
    <n v="2.3997871599799998E-2"/>
    <s v="Permissions assumed yrs1-5 unless outline only"/>
  </r>
  <r>
    <s v="21/06183/COU"/>
    <s v="Ground Floor  109 Princess Victoria Street Bristol BS8 4DD"/>
    <s v="Permission"/>
    <n v="1"/>
    <n v="1"/>
    <n v="1"/>
    <n v="0"/>
    <n v="0"/>
    <n v="0"/>
    <x v="3"/>
    <x v="13"/>
    <n v="1.04955059E-2"/>
    <s v="Permissions assumed yrs1-5 unless outline only"/>
  </r>
  <r>
    <s v="21/06185/F"/>
    <s v="7 Crown Hill Bristol BS5 7JL"/>
    <s v="Permission"/>
    <n v="1"/>
    <n v="1"/>
    <n v="1"/>
    <n v="0"/>
    <n v="0"/>
    <n v="0"/>
    <x v="1"/>
    <x v="26"/>
    <n v="3.62272499993E-2"/>
    <s v="Permissions assumed yrs1-5 unless outline only"/>
  </r>
  <r>
    <s v="21/06240/F"/>
    <s v="79 Cromwell Road Montpelier Bristol BS6 5HA"/>
    <s v="Permission"/>
    <n v="1"/>
    <n v="1"/>
    <n v="1"/>
    <n v="0"/>
    <n v="0"/>
    <n v="0"/>
    <x v="3"/>
    <x v="10"/>
    <n v="1.5736874999600001E-2"/>
    <s v="Permissions assumed yrs1-5 unless outline only"/>
  </r>
  <r>
    <s v="21/06369/F"/>
    <s v="6 Mellent Avenue Bristol BS13 0NT"/>
    <s v="Permission"/>
    <n v="1"/>
    <n v="1"/>
    <n v="1"/>
    <n v="0"/>
    <n v="0"/>
    <n v="0"/>
    <x v="2"/>
    <x v="20"/>
    <n v="1.48017234996E-2"/>
    <s v="Permissions assumed yrs1-5 unless outline only"/>
  </r>
  <r>
    <s v="21/06437/F"/>
    <s v="439 Stapleton Road Easton Bristol BS5 6NA"/>
    <s v="Permission"/>
    <n v="1"/>
    <n v="1"/>
    <n v="1"/>
    <n v="0"/>
    <n v="0"/>
    <n v="0"/>
    <x v="1"/>
    <x v="16"/>
    <n v="1.5718250001300001E-2"/>
    <s v="Permissions assumed yrs1-5 unless outline only"/>
  </r>
  <r>
    <s v="21/06468/F"/>
    <s v="110 Oldbury Court Road Bristol BS16 2JQ"/>
    <s v="Permission"/>
    <n v="1"/>
    <n v="1"/>
    <n v="1"/>
    <n v="0"/>
    <n v="0"/>
    <n v="0"/>
    <x v="1"/>
    <x v="19"/>
    <n v="1.6971395090100001E-2"/>
    <s v="Permissions assumed yrs1-5 unless outline only"/>
  </r>
  <r>
    <s v="21/06473/F"/>
    <s v="Flats 6 &amp; 7 11 Clifton Park Bristol BS8 3BX"/>
    <s v="Permission"/>
    <n v="-1"/>
    <n v="-1"/>
    <n v="-1"/>
    <n v="0"/>
    <n v="0"/>
    <n v="0"/>
    <x v="3"/>
    <x v="13"/>
    <n v="0.1231044525"/>
    <s v="Permissions assumed yrs1-5 unless outline only"/>
  </r>
  <r>
    <s v="21/06482/F"/>
    <s v="133 - 135 Hayward Road Bristol BS5 9PY"/>
    <s v="Permission"/>
    <n v="1"/>
    <n v="1"/>
    <n v="1"/>
    <n v="0"/>
    <n v="0"/>
    <n v="0"/>
    <x v="1"/>
    <x v="16"/>
    <n v="1.42553750009E-2"/>
    <s v="Permissions assumed yrs1-5 unless outline only"/>
  </r>
  <r>
    <s v="21/06486/F"/>
    <s v="21 Cotham Grove Bristol BS6 6AN"/>
    <s v="Permission"/>
    <n v="1"/>
    <n v="1"/>
    <n v="1"/>
    <n v="0"/>
    <n v="0"/>
    <n v="0"/>
    <x v="3"/>
    <x v="15"/>
    <n v="3.4833000001499997E-2"/>
    <s v="Permissions assumed yrs1-5 unless outline only"/>
  </r>
  <r>
    <s v="21/06498/F"/>
    <s v="113 Jersey Avenue Bristol BS4 4QX"/>
    <s v="Permission"/>
    <n v="1"/>
    <n v="1"/>
    <n v="1"/>
    <n v="0"/>
    <n v="0"/>
    <n v="0"/>
    <x v="2"/>
    <x v="12"/>
    <n v="3.0966250001499999E-2"/>
    <s v="Permissions assumed yrs1-5 unless outline only"/>
  </r>
  <r>
    <s v="21/06508/F"/>
    <s v="9 Roman Road Easton Bristol BS5 6DH"/>
    <s v="Permission"/>
    <n v="2"/>
    <n v="2"/>
    <n v="2"/>
    <n v="0"/>
    <n v="0"/>
    <n v="0"/>
    <x v="1"/>
    <x v="16"/>
    <n v="1.04499999993E-2"/>
    <s v="Permissions assumed yrs1-5 unless outline only"/>
  </r>
  <r>
    <s v="21/06555/F"/>
    <s v="96 Clouds Hill Road Bristol BS5 7LF"/>
    <s v="Permission"/>
    <n v="2"/>
    <n v="2"/>
    <n v="2"/>
    <n v="0"/>
    <n v="0"/>
    <n v="0"/>
    <x v="1"/>
    <x v="24"/>
    <n v="1.7889500000299999E-2"/>
    <s v="Permissions assumed yrs1-5 unless outline only"/>
  </r>
  <r>
    <s v="21/06622/F"/>
    <s v="151 &amp; 153 Bishopsworth Road Bristol BS13 7LG"/>
    <s v="Permission"/>
    <n v="1"/>
    <n v="1"/>
    <n v="1"/>
    <n v="0"/>
    <n v="0"/>
    <n v="0"/>
    <x v="2"/>
    <x v="7"/>
    <n v="2.7411484949E-2"/>
    <s v="Permissions assumed yrs1-5 unless outline only"/>
  </r>
  <r>
    <s v="21/06735/F"/>
    <s v="86 Ladman Road Bristol BS14 8QF"/>
    <s v="Permission"/>
    <n v="1"/>
    <n v="1"/>
    <n v="1"/>
    <n v="0"/>
    <n v="0"/>
    <n v="0"/>
    <x v="2"/>
    <x v="27"/>
    <n v="2.8550927600000001E-2"/>
    <s v="Permissions assumed yrs1-5 unless outline only"/>
  </r>
  <r>
    <s v="21/06751/F"/>
    <s v="234 Frenchay Park Road Bristol BS16 1LD"/>
    <s v="Permission"/>
    <n v="1"/>
    <n v="1"/>
    <n v="1"/>
    <n v="0"/>
    <n v="0"/>
    <n v="0"/>
    <x v="1"/>
    <x v="19"/>
    <n v="3.89289375003E-2"/>
    <s v="Permissions assumed yrs1-5 unless outline only"/>
  </r>
  <r>
    <s v="21/06776/F"/>
    <s v="54 Churchill Road Bristol BS4 3RW"/>
    <s v="Permission"/>
    <n v="1"/>
    <n v="1"/>
    <n v="1"/>
    <n v="0"/>
    <n v="0"/>
    <n v="0"/>
    <x v="2"/>
    <x v="5"/>
    <n v="1.9719374999900001E-2"/>
    <s v="Permissions assumed yrs1-5 unless outline only"/>
  </r>
  <r>
    <s v="21/06808/F"/>
    <s v="38 Headley Lane Bristol BS13 7QN"/>
    <s v="Permission"/>
    <n v="1"/>
    <n v="1"/>
    <n v="1"/>
    <n v="0"/>
    <n v="0"/>
    <n v="0"/>
    <x v="2"/>
    <x v="7"/>
    <n v="3.2092250000899998E-2"/>
    <s v="Permissions assumed yrs1-5 unless outline only"/>
  </r>
  <r>
    <s v="21/06902/F"/>
    <s v="18 Hill Avenue Bristol BS3 4SH"/>
    <s v="Permission"/>
    <n v="-1"/>
    <n v="-1"/>
    <n v="-1"/>
    <n v="0"/>
    <n v="0"/>
    <n v="0"/>
    <x v="2"/>
    <x v="30"/>
    <n v="1.02323749998E-2"/>
    <s v="Permissions assumed yrs1-5 unless outline only"/>
  </r>
  <r>
    <s v="21/06911/F"/>
    <s v="Land To Rear Of 9 Priory Road Clifton Bristol BS8 1TU"/>
    <s v="Permission"/>
    <n v="1"/>
    <n v="1"/>
    <n v="1"/>
    <n v="0"/>
    <n v="0"/>
    <n v="0"/>
    <x v="0"/>
    <x v="0"/>
    <n v="1.15845904911E-2"/>
    <s v="Permissions assumed yrs1-5 unless outline only"/>
  </r>
  <r>
    <s v="21/06916/F"/>
    <s v="4 Queen Square Bristol BS1 4JQ"/>
    <s v="Permission"/>
    <n v="1"/>
    <n v="1"/>
    <n v="1"/>
    <n v="0"/>
    <n v="0"/>
    <n v="0"/>
    <x v="0"/>
    <x v="0"/>
    <n v="1.6006224999699999E-2"/>
    <s v="Permissions assumed yrs1-5 unless outline only"/>
  </r>
  <r>
    <s v="21/06918/F"/>
    <s v="47 - 49 Summerhill Road Bristol BS5 8HQ"/>
    <s v="Permission"/>
    <n v="14"/>
    <n v="14"/>
    <n v="14"/>
    <n v="0"/>
    <n v="0"/>
    <n v="0"/>
    <x v="1"/>
    <x v="24"/>
    <n v="0.125345376102"/>
    <s v="Permissions assumed yrs1-5 unless outline only"/>
  </r>
  <r>
    <s v="21/06935/F"/>
    <s v="2 Coulsons Road Bristol BS14 0NL"/>
    <s v="Permission"/>
    <n v="1"/>
    <n v="1"/>
    <n v="1"/>
    <n v="0"/>
    <n v="0"/>
    <n v="0"/>
    <x v="2"/>
    <x v="33"/>
    <n v="5.2483872499400001E-2"/>
    <s v="Permissions assumed yrs1-5 unless outline only"/>
  </r>
  <r>
    <s v="22/00018/F"/>
    <s v="Land At Rear 250 Charlton Road St George Bristol BS15 1LX"/>
    <s v="Permission"/>
    <n v="1"/>
    <n v="1"/>
    <n v="1"/>
    <n v="0"/>
    <n v="0"/>
    <n v="0"/>
    <x v="1"/>
    <x v="3"/>
    <n v="8.9603451001700005E-3"/>
    <s v="Permissions assumed yrs1-5 unless outline only"/>
  </r>
  <r>
    <s v="22/00034/F"/>
    <s v="6 Auburn Road Bristol BS6 6LS"/>
    <s v="Permission"/>
    <n v="-1"/>
    <n v="-1"/>
    <n v="-1"/>
    <n v="0"/>
    <n v="0"/>
    <n v="0"/>
    <x v="3"/>
    <x v="14"/>
    <n v="2.0197499999100001E-2"/>
    <s v="Permissions assumed yrs1-5 unless outline only"/>
  </r>
  <r>
    <s v="22/00081/F"/>
    <s v="124 Sherrin Way Bristol BS13 8RJ"/>
    <s v="Permission"/>
    <n v="1"/>
    <n v="1"/>
    <n v="1"/>
    <n v="0"/>
    <n v="0"/>
    <n v="0"/>
    <x v="2"/>
    <x v="20"/>
    <n v="4.4522125000299999E-2"/>
    <s v="Permissions assumed yrs1-5 unless outline only"/>
  </r>
  <r>
    <s v="22/00170/F"/>
    <s v="Land To The Rear Of 34 Forest Road  Bristol BS16 3XJ"/>
    <s v="Permission"/>
    <n v="1"/>
    <n v="1"/>
    <n v="1"/>
    <n v="0"/>
    <n v="0"/>
    <n v="0"/>
    <x v="1"/>
    <x v="19"/>
    <n v="2.6069668594900001E-2"/>
    <s v="Permissions assumed yrs1-5 unless outline only"/>
  </r>
  <r>
    <s v="22/00205/PIP"/>
    <s v="126 Broad Walk Bristol BS4 2RS"/>
    <s v="Permission"/>
    <n v="2"/>
    <n v="2"/>
    <n v="0"/>
    <n v="2"/>
    <n v="0"/>
    <n v="0"/>
    <x v="2"/>
    <x v="32"/>
    <n v="4.0730125001799997E-2"/>
    <s v="PIP only"/>
  </r>
  <r>
    <s v="22/00226/F"/>
    <s v="Land And Buildings Lying On The South Side Of Brookfield Road Bristol BS6 5PQ"/>
    <s v="Permission"/>
    <n v="1"/>
    <n v="1"/>
    <n v="1"/>
    <n v="0"/>
    <n v="0"/>
    <n v="0"/>
    <x v="3"/>
    <x v="15"/>
    <n v="1.32459850996E-2"/>
    <s v="Permissions assumed yrs1-5 unless outline only"/>
  </r>
  <r>
    <s v="22/00230/F"/>
    <s v="9 Abbey Road Bristol BS9 3QN"/>
    <s v="Permission"/>
    <n v="1"/>
    <n v="1"/>
    <n v="1"/>
    <n v="0"/>
    <n v="0"/>
    <n v="0"/>
    <x v="3"/>
    <x v="29"/>
    <n v="0.12929321229900001"/>
    <s v="Permissions assumed yrs1-5 unless outline only"/>
  </r>
  <r>
    <s v="22/00306/F"/>
    <s v="Avonside Guest House 106 Coronation Road Bristol BS3 1AX"/>
    <s v="Permission"/>
    <n v="1"/>
    <n v="1"/>
    <n v="1"/>
    <n v="0"/>
    <n v="0"/>
    <n v="0"/>
    <x v="2"/>
    <x v="4"/>
    <n v="2.4701324999000001E-2"/>
    <s v="Permissions assumed yrs1-5 unless outline only"/>
  </r>
  <r>
    <s v="22/00331/F"/>
    <s v="1 Hall Street Bristol BS3 5PN"/>
    <s v="Permission"/>
    <n v="1"/>
    <n v="1"/>
    <n v="1"/>
    <n v="0"/>
    <n v="0"/>
    <n v="0"/>
    <x v="2"/>
    <x v="18"/>
    <n v="2.5609654999699999E-2"/>
    <s v="Permissions assumed yrs1-5 unless outline only"/>
  </r>
  <r>
    <s v="22/00398/F"/>
    <s v="147 Newquay Road Bristol BS4 1EG"/>
    <s v="Permission"/>
    <n v="1"/>
    <n v="1"/>
    <n v="1"/>
    <n v="0"/>
    <n v="0"/>
    <n v="0"/>
    <x v="2"/>
    <x v="32"/>
    <n v="2.3196370651400001E-2"/>
    <s v="Permissions assumed yrs1-5 unless outline only"/>
  </r>
  <r>
    <s v="22/00426/F"/>
    <s v="17 Midland Road Bristol BS2 0JT"/>
    <s v="Permission"/>
    <n v="2"/>
    <n v="2"/>
    <n v="2"/>
    <n v="0"/>
    <n v="0"/>
    <n v="0"/>
    <x v="0"/>
    <x v="1"/>
    <n v="6.2141299992000002E-3"/>
    <s v="Permissions assumed yrs1-5 unless outline only"/>
  </r>
  <r>
    <s v="22/00499/F"/>
    <s v="Units 1 And 2 Purifier House Lime Kiln Road Bristol BS1 5AU"/>
    <s v="Permission"/>
    <n v="2"/>
    <n v="2"/>
    <n v="2"/>
    <n v="0"/>
    <n v="0"/>
    <n v="0"/>
    <x v="0"/>
    <x v="2"/>
    <n v="0.18147487714900001"/>
    <s v="Permissions assumed yrs1-5 unless outline only"/>
  </r>
  <r>
    <s v="22/00572/P"/>
    <s v="322 Wells Road Knowle Bristol BS4 2QG"/>
    <s v="Permission"/>
    <n v="1"/>
    <n v="1"/>
    <n v="1"/>
    <n v="0"/>
    <n v="0"/>
    <n v="0"/>
    <x v="2"/>
    <x v="32"/>
    <n v="5.8598106900099999E-2"/>
    <s v="Reserved matters 22/05882/M"/>
  </r>
  <r>
    <s v="22/00587/F"/>
    <s v="Land To Rear Of Gloucester Street And Herbert Crescent Bristol BS5 6QB"/>
    <s v="Permission"/>
    <n v="1"/>
    <n v="1"/>
    <n v="1"/>
    <n v="0"/>
    <n v="0"/>
    <n v="0"/>
    <x v="1"/>
    <x v="17"/>
    <n v="2.24236150994E-2"/>
    <s v="Permissions assumed yrs1-5 unless outline only"/>
  </r>
  <r>
    <s v="22/00602/F"/>
    <s v="19 Lockleaze Road Bristol BS7 9RP"/>
    <s v="Permission"/>
    <n v="1"/>
    <n v="1"/>
    <n v="1"/>
    <n v="0"/>
    <n v="0"/>
    <n v="0"/>
    <x v="3"/>
    <x v="8"/>
    <n v="4.0662750000599997E-2"/>
    <s v="Permissions assumed yrs1-5 unless outline only"/>
  </r>
  <r>
    <s v="22/00604/F"/>
    <s v="11 Everest Road Bristol BS16 2BX"/>
    <s v="Permission"/>
    <n v="1"/>
    <n v="1"/>
    <n v="1"/>
    <n v="0"/>
    <n v="0"/>
    <n v="0"/>
    <x v="1"/>
    <x v="17"/>
    <n v="4.6411125002600001E-2"/>
    <s v="Permissions assumed yrs1-5 unless outline only"/>
  </r>
  <r>
    <s v="22/00607/F"/>
    <s v="36 Downleaze Bristol BS9 1LY"/>
    <s v="Permission"/>
    <n v="-2"/>
    <n v="-2"/>
    <n v="-2"/>
    <n v="0"/>
    <n v="0"/>
    <n v="0"/>
    <x v="3"/>
    <x v="28"/>
    <n v="5.3776250001600003E-2"/>
    <s v="Permissions assumed yrs1-5 unless outline only"/>
  </r>
  <r>
    <s v="22/00614/F"/>
    <s v="Henbury Social Club Ltd Tormarton Crescent Bristol BS10 7LN"/>
    <s v="Permission"/>
    <n v="23"/>
    <n v="23"/>
    <n v="23"/>
    <n v="0"/>
    <n v="0"/>
    <n v="0"/>
    <x v="3"/>
    <x v="21"/>
    <n v="0.30141754723899999"/>
    <s v="Permissions assumed yrs1-5 unless outline only"/>
  </r>
  <r>
    <s v="22/00790/F"/>
    <s v="51 Stokes Croft Bristol BS1 3QP"/>
    <s v="Permission"/>
    <n v="2"/>
    <n v="2"/>
    <n v="2"/>
    <n v="0"/>
    <n v="0"/>
    <n v="0"/>
    <x v="0"/>
    <x v="0"/>
    <n v="2.88161250011E-2"/>
    <s v="Permissions assumed yrs1-5 unless outline only"/>
  </r>
  <r>
    <s v="22/00805/F"/>
    <s v="155 - 165 West Street Bedminster Bristol BS3 3PN"/>
    <s v="Permission"/>
    <n v="28"/>
    <n v="28"/>
    <n v="28"/>
    <n v="0"/>
    <n v="0"/>
    <n v="0"/>
    <x v="2"/>
    <x v="6"/>
    <n v="0.102760064086"/>
    <s v="Permissions assumed yrs1-5 unless outline only"/>
  </r>
  <r>
    <s v="22/00879/F"/>
    <s v="10 - 12 Cave Street Bristol BS2 8RU"/>
    <s v="Permission"/>
    <n v="19"/>
    <n v="19"/>
    <n v="19"/>
    <n v="0"/>
    <n v="0"/>
    <n v="0"/>
    <x v="0"/>
    <x v="10"/>
    <n v="3.0135440749899999E-2"/>
    <s v="Permissions assumed yrs1-5 unless outline only"/>
  </r>
  <r>
    <s v="22/00891/F"/>
    <s v="71 &amp; 71A Park Street City Centre Bristol BS1 5PB"/>
    <s v="Permission"/>
    <n v="17"/>
    <n v="17"/>
    <n v="17"/>
    <n v="0"/>
    <n v="0"/>
    <n v="0"/>
    <x v="0"/>
    <x v="2"/>
    <n v="1.9229475798800001E-2"/>
    <s v="Permissions assumed yrs1-5 unless outline only"/>
  </r>
  <r>
    <s v="22/00947/F"/>
    <s v="345 Southmead Road Bristol BS10 5LW"/>
    <s v="Permission"/>
    <n v="1"/>
    <n v="1"/>
    <n v="1"/>
    <n v="0"/>
    <n v="0"/>
    <n v="0"/>
    <x v="3"/>
    <x v="9"/>
    <n v="2.23084399509E-2"/>
    <s v="Permissions assumed yrs1-5 unless outline only"/>
  </r>
  <r>
    <s v="22/00990/F"/>
    <s v="52 Brighton Crescent Bristol BS3 3PR"/>
    <s v="Permission"/>
    <n v="1"/>
    <n v="1"/>
    <n v="1"/>
    <n v="0"/>
    <n v="0"/>
    <n v="0"/>
    <x v="2"/>
    <x v="6"/>
    <n v="2.6340249998700001E-2"/>
    <s v="Permissions assumed yrs1-5 unless outline only"/>
  </r>
  <r>
    <s v="22/01121/F"/>
    <s v="36 Hulse Road Bristol BS4 5AL"/>
    <s v="Permission"/>
    <n v="1"/>
    <n v="1"/>
    <n v="1"/>
    <n v="0"/>
    <n v="0"/>
    <n v="0"/>
    <x v="2"/>
    <x v="5"/>
    <n v="4.3998500000400002E-2"/>
    <s v="Permissions assumed yrs1-5 unless outline only"/>
  </r>
  <r>
    <s v="22/01156/F"/>
    <s v="52 Clifton Park Road Bristol BS8 3HN"/>
    <s v="Permission"/>
    <n v="1"/>
    <n v="1"/>
    <n v="1"/>
    <n v="0"/>
    <n v="0"/>
    <n v="0"/>
    <x v="3"/>
    <x v="13"/>
    <n v="1.7306250000800001E-2"/>
    <s v="Permissions assumed yrs1-5 unless outline only"/>
  </r>
  <r>
    <s v="22/01197/F"/>
    <s v="Janet Scott And Son Ltd 1 Hartfield Mews Bristol BS6 6BB"/>
    <s v="Permission"/>
    <n v="1"/>
    <n v="1"/>
    <n v="1"/>
    <n v="0"/>
    <n v="0"/>
    <n v="0"/>
    <x v="3"/>
    <x v="15"/>
    <n v="6.2478174007299997E-3"/>
    <s v="Permissions assumed yrs1-5 unless outline only"/>
  </r>
  <r>
    <s v="22/01199/PB"/>
    <s v="Former School Site New Fosseway Road Bristol BS14 9LN"/>
    <s v="Permission"/>
    <n v="70"/>
    <n v="70"/>
    <n v="70"/>
    <n v="0"/>
    <n v="0"/>
    <n v="0"/>
    <x v="2"/>
    <x v="33"/>
    <n v="0.34365900644199998"/>
    <s v="Reserved matters 23/01990/M"/>
  </r>
  <r>
    <s v="22/01349/F"/>
    <s v="17-18 Sutherland Place Bristol BS8 2TZ"/>
    <s v="Permission"/>
    <n v="1"/>
    <n v="1"/>
    <n v="1"/>
    <n v="0"/>
    <n v="0"/>
    <n v="0"/>
    <x v="3"/>
    <x v="14"/>
    <n v="2.0217277726600001E-2"/>
    <s v="Permissions assumed yrs1-5 unless outline only"/>
  </r>
  <r>
    <s v="22/01385/F"/>
    <s v="160 Gloucester Road Bishopston Bristol BS7 8NT"/>
    <s v="Permission"/>
    <n v="1"/>
    <n v="1"/>
    <n v="1"/>
    <n v="0"/>
    <n v="0"/>
    <n v="0"/>
    <x v="3"/>
    <x v="23"/>
    <n v="2.8480425000699999E-2"/>
    <s v="Permissions assumed yrs1-5 unless outline only"/>
  </r>
  <r>
    <s v="22/01408/F"/>
    <s v="127 Kingsway Bristol BS5 8NQ"/>
    <s v="Permission"/>
    <n v="1"/>
    <n v="1"/>
    <n v="1"/>
    <n v="0"/>
    <n v="0"/>
    <n v="0"/>
    <x v="1"/>
    <x v="24"/>
    <n v="4.2483165000600003E-2"/>
    <s v="Permissions assumed yrs1-5 unless outline only"/>
  </r>
  <r>
    <s v="22/01426/F"/>
    <s v="6 Stoke Cottages Stoke Hill Bristol BS9 1EY"/>
    <s v="Permission"/>
    <n v="1"/>
    <n v="1"/>
    <n v="1"/>
    <n v="0"/>
    <n v="0"/>
    <n v="0"/>
    <x v="3"/>
    <x v="28"/>
    <n v="4.5029875001299999E-2"/>
    <s v="Permissions assumed yrs1-5 unless outline only"/>
  </r>
  <r>
    <s v="22/01489/F"/>
    <s v="184 Luckwell Road Bristol BS3 3HE"/>
    <s v="Permission"/>
    <n v="1"/>
    <n v="1"/>
    <n v="1"/>
    <n v="0"/>
    <n v="0"/>
    <n v="0"/>
    <x v="2"/>
    <x v="6"/>
    <n v="1.2002000000799999E-2"/>
    <s v="Permissions assumed yrs1-5 unless outline only"/>
  </r>
  <r>
    <s v="22/01496/FB"/>
    <s v="Land At Marshall Walk Bristol BS4 1TR"/>
    <s v="Permission"/>
    <n v="12"/>
    <n v="12"/>
    <n v="12"/>
    <n v="0"/>
    <n v="0"/>
    <n v="0"/>
    <x v="2"/>
    <x v="18"/>
    <n v="0.13938011615099999"/>
    <s v="Permissions assumed yrs1-5 unless outline only"/>
  </r>
  <r>
    <s v="22/01548/F"/>
    <s v="Christadelphian Meeting Room Church Hill Bristol BS4 4LT"/>
    <s v="Permission"/>
    <n v="1"/>
    <n v="1"/>
    <n v="1"/>
    <n v="0"/>
    <n v="0"/>
    <n v="0"/>
    <x v="2"/>
    <x v="12"/>
    <n v="2.12329500003E-2"/>
    <s v="Permissions assumed yrs1-5 unless outline only"/>
  </r>
  <r>
    <s v="22/01596/F"/>
    <s v="189A Newfoundland Road Bristol BS2 9NY"/>
    <s v="Permission"/>
    <n v="7"/>
    <n v="7"/>
    <n v="7"/>
    <n v="0"/>
    <n v="0"/>
    <n v="0"/>
    <x v="0"/>
    <x v="10"/>
    <n v="3.0023475084800001E-2"/>
    <s v="Permissions assumed yrs1-5 unless outline only"/>
  </r>
  <r>
    <s v="22/01601/COU"/>
    <s v="56 &amp; 56A Franklyn Street Bristol BS2 9LD"/>
    <s v="Permission"/>
    <n v="1"/>
    <n v="1"/>
    <n v="1"/>
    <n v="0"/>
    <n v="0"/>
    <n v="0"/>
    <x v="0"/>
    <x v="10"/>
    <n v="1.53383674174E-2"/>
    <s v="Permissions assumed yrs1-5 unless outline only"/>
  </r>
  <r>
    <s v="22/01608/FB"/>
    <s v="Garages Bell Close Bristol"/>
    <s v="Permission"/>
    <n v="9"/>
    <n v="9"/>
    <n v="9"/>
    <n v="0"/>
    <n v="0"/>
    <n v="0"/>
    <x v="3"/>
    <x v="22"/>
    <n v="0.19719903558599999"/>
    <s v="Permissions assumed yrs1-5 unless outline only"/>
  </r>
  <r>
    <s v="22/01611/F"/>
    <s v="Atticus House West Street St Philips Bristol BS2 0DF"/>
    <s v="Permission"/>
    <n v="1"/>
    <n v="1"/>
    <n v="1"/>
    <n v="0"/>
    <n v="0"/>
    <n v="0"/>
    <x v="0"/>
    <x v="1"/>
    <n v="2.1120005695900002E-2"/>
    <s v="Permissions assumed yrs1-5 unless outline only"/>
  </r>
  <r>
    <s v="22/01622/F"/>
    <s v="52 Lampton Avenue Bristol BS13 0QD"/>
    <s v="Permission"/>
    <n v="1"/>
    <n v="1"/>
    <n v="1"/>
    <n v="0"/>
    <n v="0"/>
    <n v="0"/>
    <x v="2"/>
    <x v="33"/>
    <n v="2.5693499999700001E-2"/>
    <s v="Permissions assumed yrs1-5 unless outline only"/>
  </r>
  <r>
    <s v="22/01630/FB"/>
    <s v="96 - 98 West Street Bedminster Bristol BS3 3LR"/>
    <s v="Permission"/>
    <n v="7"/>
    <n v="7"/>
    <n v="7"/>
    <n v="0"/>
    <n v="0"/>
    <n v="0"/>
    <x v="2"/>
    <x v="6"/>
    <n v="1.7804948250100001E-2"/>
    <s v="Permissions assumed yrs1-5 unless outline only"/>
  </r>
  <r>
    <s v="22/01638/FB"/>
    <s v="Land Formerly 190 To 196 Romney Avenue Bristol BS7 9TE"/>
    <s v="Permission"/>
    <n v="12"/>
    <n v="12"/>
    <n v="12"/>
    <n v="0"/>
    <n v="0"/>
    <n v="0"/>
    <x v="3"/>
    <x v="8"/>
    <n v="0.116100924213"/>
    <s v="Permissions assumed yrs1-5 unless outline only"/>
  </r>
  <r>
    <s v="22/01650/F"/>
    <s v="32 Comb Paddock Bristol BS9 4UG"/>
    <s v="Permission"/>
    <n v="1"/>
    <n v="1"/>
    <n v="1"/>
    <n v="0"/>
    <n v="0"/>
    <n v="0"/>
    <x v="3"/>
    <x v="9"/>
    <n v="2.42766375001E-2"/>
    <s v="Permissions assumed yrs1-5 unless outline only"/>
  </r>
  <r>
    <s v="22/01665/M"/>
    <s v="The Jamaica Inn 2 - 4 Grosvenor Road Bristol BS2 8XW"/>
    <s v="Permission"/>
    <n v="2"/>
    <n v="2"/>
    <n v="2"/>
    <n v="0"/>
    <n v="0"/>
    <n v="0"/>
    <x v="0"/>
    <x v="10"/>
    <n v="4.1154580198099998E-2"/>
    <s v="Permissions assumed yrs1-5 unless outline only"/>
  </r>
  <r>
    <s v="22/01725/F"/>
    <s v="234 Gloucester Road Bishopston Bristol BS7 8NZ"/>
    <s v="Permission"/>
    <n v="1"/>
    <n v="1"/>
    <n v="1"/>
    <n v="0"/>
    <n v="0"/>
    <n v="0"/>
    <x v="3"/>
    <x v="23"/>
    <n v="1.52744999989E-2"/>
    <s v="Permissions assumed yrs1-5 unless outline only"/>
  </r>
  <r>
    <s v="22/01736/F"/>
    <s v="Land Surrounding Dove Lane St Pauls Bristol BS2 9JE"/>
    <s v="Permission"/>
    <n v="358"/>
    <n v="358"/>
    <n v="358"/>
    <n v="0"/>
    <n v="0"/>
    <n v="0"/>
    <x v="0"/>
    <x v="10"/>
    <n v="1.7076694996299999"/>
    <s v="Permissions assumed yrs1-5 unless outline only"/>
  </r>
  <r>
    <s v="22/01878/P"/>
    <s v="Land At Broom Hill/Brislington Meadows Broomhill Road Bristol BS4 4UD"/>
    <s v="Permission"/>
    <n v="260"/>
    <n v="260"/>
    <n v="0"/>
    <n v="260"/>
    <n v="0"/>
    <n v="0"/>
    <x v="2"/>
    <x v="12"/>
    <n v="9.5852654792699905"/>
    <s v="Outline only"/>
  </r>
  <r>
    <s v="22/01891/F"/>
    <s v="New City Centre Sauna 39 Stokes Croft Bristol BS1 3PY"/>
    <s v="Permission"/>
    <n v="1"/>
    <n v="1"/>
    <n v="1"/>
    <n v="0"/>
    <n v="0"/>
    <n v="0"/>
    <x v="0"/>
    <x v="0"/>
    <n v="1.8779875001999999E-2"/>
    <s v="Permissions assumed yrs1-5 unless outline only"/>
  </r>
  <r>
    <s v="22/01891/F"/>
    <s v="New City Centre Sauna 39 Stokes Croft Bristol BS1 3PY"/>
    <s v="Permission"/>
    <n v="1"/>
    <n v="1"/>
    <n v="1"/>
    <n v="0"/>
    <n v="0"/>
    <n v="0"/>
    <x v="0"/>
    <x v="0"/>
    <n v="1.8779875001999999E-2"/>
    <s v="Permissions assumed yrs1-5 unless outline only"/>
  </r>
  <r>
    <s v="22/01901/F"/>
    <s v="1 Cotswold Road North Bristol BS3 4NL"/>
    <s v="Permission"/>
    <n v="1"/>
    <n v="1"/>
    <n v="1"/>
    <n v="0"/>
    <n v="0"/>
    <n v="0"/>
    <x v="2"/>
    <x v="30"/>
    <n v="9.8374590509200006E-3"/>
    <s v="Permissions assumed yrs1-5 unless outline only"/>
  </r>
  <r>
    <s v="22/01935/F"/>
    <s v="15 Westfield Road Bristol BS9 3HG"/>
    <s v="Permission"/>
    <n v="3"/>
    <n v="3"/>
    <n v="3"/>
    <n v="0"/>
    <n v="0"/>
    <n v="0"/>
    <x v="3"/>
    <x v="29"/>
    <n v="0.110774499742"/>
    <s v="Permissions assumed yrs1-5 unless outline only"/>
  </r>
  <r>
    <s v="22/02047/F"/>
    <s v="127 Sylvia Avenue Bristol BS3 5BY"/>
    <s v="Permission"/>
    <n v="1"/>
    <n v="1"/>
    <n v="1"/>
    <n v="0"/>
    <n v="0"/>
    <n v="0"/>
    <x v="2"/>
    <x v="30"/>
    <n v="4.2296499999600001E-2"/>
    <s v="Permissions assumed yrs1-5 unless outline only"/>
  </r>
  <r>
    <s v="22/02072/F"/>
    <s v="194 Speedwell Road Bristol BS5 7SU"/>
    <s v="Permission"/>
    <n v="1"/>
    <n v="1"/>
    <n v="1"/>
    <n v="0"/>
    <n v="0"/>
    <n v="0"/>
    <x v="1"/>
    <x v="24"/>
    <n v="3.3853375000399998E-2"/>
    <s v="Permissions assumed yrs1-5 unless outline only"/>
  </r>
  <r>
    <s v="22/02253/F"/>
    <s v="43 Ambleside Avenue Bristol BS10 6HB"/>
    <s v="Permission"/>
    <n v="1"/>
    <n v="1"/>
    <n v="1"/>
    <n v="0"/>
    <n v="0"/>
    <n v="0"/>
    <x v="3"/>
    <x v="9"/>
    <n v="2.5463749998799998E-2"/>
    <s v="Permissions assumed yrs1-5 unless outline only"/>
  </r>
  <r>
    <s v="22/02313/F"/>
    <s v="17 Dean Lane Bristol BS3 1DB"/>
    <s v="Permission"/>
    <n v="1"/>
    <n v="1"/>
    <n v="1"/>
    <n v="0"/>
    <n v="0"/>
    <n v="0"/>
    <x v="2"/>
    <x v="4"/>
    <n v="1.7763999997900001E-2"/>
    <s v="Permissions assumed yrs1-5 unless outline only"/>
  </r>
  <r>
    <s v="22/02320/F"/>
    <s v="10 Melvin Square And 1 Illminster Avenue Bristol BS4 1LZ"/>
    <s v="Permission"/>
    <n v="5"/>
    <n v="5"/>
    <n v="5"/>
    <n v="0"/>
    <n v="0"/>
    <n v="0"/>
    <x v="2"/>
    <x v="18"/>
    <n v="5.0676125000699998E-2"/>
    <s v="Permissions assumed yrs1-5 unless outline only"/>
  </r>
  <r>
    <s v="22/02360/CE"/>
    <s v="Rear Annexe At 114 Brynland Avenue Bristol BS7 9DY"/>
    <s v="Permission"/>
    <n v="1"/>
    <n v="1"/>
    <n v="1"/>
    <n v="0"/>
    <n v="0"/>
    <n v="0"/>
    <x v="3"/>
    <x v="11"/>
    <n v="2.7539624999299999E-2"/>
    <s v="Permissions assumed yrs1-5 unless outline only"/>
  </r>
  <r>
    <s v="22/02414/F"/>
    <s v="6 Cornish Walk Bristol BS14 8LP"/>
    <s v="Permission"/>
    <n v="1"/>
    <n v="1"/>
    <n v="1"/>
    <n v="0"/>
    <n v="0"/>
    <n v="0"/>
    <x v="2"/>
    <x v="27"/>
    <n v="5.11538750008E-2"/>
    <s v="Permissions assumed yrs1-5 unless outline only"/>
  </r>
  <r>
    <s v="22/02459/F"/>
    <s v="Land At Rear Of 2 Woodwell Cottages Woodwell Road Bristol BS11 9UP"/>
    <s v="Permission"/>
    <n v="1"/>
    <n v="1"/>
    <n v="1"/>
    <n v="0"/>
    <n v="0"/>
    <n v="0"/>
    <x v="3"/>
    <x v="31"/>
    <n v="5.3568346904699998E-2"/>
    <s v="Permissions assumed yrs1-5 unless outline only"/>
  </r>
  <r>
    <s v="22/02521/F"/>
    <s v="6 Sussex Place Bristol BS2 9QW"/>
    <s v="Permission"/>
    <n v="2"/>
    <n v="2"/>
    <n v="2"/>
    <n v="0"/>
    <n v="0"/>
    <n v="0"/>
    <x v="3"/>
    <x v="10"/>
    <n v="2.5289832657200001E-2"/>
    <s v="Permissions assumed yrs1-5 unless outline only"/>
  </r>
  <r>
    <s v="22/02544/F"/>
    <s v="40 - 41 Old Market Street Bristol BS2 0EZ"/>
    <s v="Permission"/>
    <n v="2"/>
    <n v="2"/>
    <n v="2"/>
    <n v="0"/>
    <n v="0"/>
    <n v="0"/>
    <x v="0"/>
    <x v="1"/>
    <n v="1.4088783547399999E-2"/>
    <s v="Permissions assumed yrs1-5 unless outline only"/>
  </r>
  <r>
    <s v="22/02550/F"/>
    <s v="Annexe Rear Of 126 Downend Road Horfield Bristol BS7 9PW"/>
    <s v="Permission"/>
    <n v="1"/>
    <n v="1"/>
    <n v="1"/>
    <n v="0"/>
    <n v="0"/>
    <n v="0"/>
    <x v="3"/>
    <x v="11"/>
    <n v="7.7168423915499997E-3"/>
    <s v="Permissions assumed yrs1-5 unless outline only"/>
  </r>
  <r>
    <s v="22/02553/F"/>
    <s v="Land On Corner Of North Street And South Street Bedminster Bristol BS3 1EZ"/>
    <s v="Permission"/>
    <n v="2"/>
    <n v="2"/>
    <n v="2"/>
    <n v="0"/>
    <n v="0"/>
    <n v="0"/>
    <x v="2"/>
    <x v="6"/>
    <n v="1.01998999999E-2"/>
    <s v="Permissions assumed yrs1-5 unless outline only"/>
  </r>
  <r>
    <s v="22/02562/F"/>
    <s v="Raj Mahal City 69 Clarence Road Redcliff Bristol BS1 6RP"/>
    <s v="Permission"/>
    <n v="14"/>
    <n v="14"/>
    <n v="14"/>
    <n v="0"/>
    <n v="0"/>
    <n v="0"/>
    <x v="0"/>
    <x v="0"/>
    <n v="5.7756233857699998E-2"/>
    <s v="Permissions assumed yrs1-5 unless outline only"/>
  </r>
  <r>
    <s v="22/02562/F"/>
    <s v="Raj Mahal City 69 Clarence Road Redcliff Bristol BS1 6RP"/>
    <s v="Permission"/>
    <n v="-1"/>
    <n v="-1"/>
    <n v="-1"/>
    <n v="0"/>
    <n v="0"/>
    <n v="0"/>
    <x v="0"/>
    <x v="0"/>
    <n v="5.7756233857699998E-2"/>
    <s v="Permissions assumed yrs1-5 unless outline only"/>
  </r>
  <r>
    <s v="22/02588/F"/>
    <s v="10 Ermine Way Bristol BS11 9PE"/>
    <s v="Permission"/>
    <n v="2"/>
    <n v="2"/>
    <n v="2"/>
    <n v="0"/>
    <n v="0"/>
    <n v="0"/>
    <x v="3"/>
    <x v="31"/>
    <n v="6.9070000000700002E-2"/>
    <s v="Permissions assumed yrs1-5 unless outline only"/>
  </r>
  <r>
    <s v="22/02719/F"/>
    <s v="55 Highridge Road Bishopsworth Bristol BS13 8HJ"/>
    <s v="Permission"/>
    <n v="1"/>
    <n v="1"/>
    <n v="1"/>
    <n v="0"/>
    <n v="0"/>
    <n v="0"/>
    <x v="2"/>
    <x v="20"/>
    <n v="3.3643375000499999E-2"/>
    <s v="Permissions assumed yrs1-5 unless outline only"/>
  </r>
  <r>
    <s v="22/02741/F"/>
    <s v="4 Winford Grove Bristol BS13 7DY"/>
    <s v="Permission"/>
    <n v="1"/>
    <n v="1"/>
    <n v="1"/>
    <n v="0"/>
    <n v="0"/>
    <n v="0"/>
    <x v="2"/>
    <x v="7"/>
    <n v="4.5656050484600003E-2"/>
    <s v="Permissions assumed yrs1-5 unless outline only"/>
  </r>
  <r>
    <s v="22/02838/F"/>
    <s v="124 Broad Walk Bristol BS4 2RS"/>
    <s v="Permission"/>
    <n v="1"/>
    <n v="1"/>
    <n v="1"/>
    <n v="0"/>
    <n v="0"/>
    <n v="0"/>
    <x v="2"/>
    <x v="32"/>
    <n v="4.18697500003E-2"/>
    <s v="Permissions assumed yrs1-5 unless outline only"/>
  </r>
  <r>
    <s v="22/02969/F"/>
    <s v="Grove House Pembroke Grove Bristol BS8 3DA"/>
    <s v="Permission"/>
    <n v="4"/>
    <n v="4"/>
    <n v="4"/>
    <n v="0"/>
    <n v="0"/>
    <n v="0"/>
    <x v="3"/>
    <x v="13"/>
    <n v="2.36820033591E-2"/>
    <s v="Permissions assumed yrs1-5 unless outline only"/>
  </r>
  <r>
    <s v="22/02977/F"/>
    <s v="373 - 375 Filton Avenue Bristol BS7 0LH"/>
    <s v="Permission"/>
    <n v="2"/>
    <n v="2"/>
    <n v="2"/>
    <n v="0"/>
    <n v="0"/>
    <n v="0"/>
    <x v="3"/>
    <x v="8"/>
    <n v="7.0328912828300005E-2"/>
    <s v="Permissions assumed yrs1-5 unless outline only"/>
  </r>
  <r>
    <s v="22/02981/F"/>
    <s v="20 Elgin Park Bristol BS6 6RX"/>
    <s v="Permission"/>
    <n v="1"/>
    <n v="1"/>
    <n v="1"/>
    <n v="0"/>
    <n v="0"/>
    <n v="0"/>
    <x v="3"/>
    <x v="14"/>
    <n v="3.31840350004E-2"/>
    <s v="Permissions assumed yrs1-5 unless outline only"/>
  </r>
  <r>
    <s v="22/03035/F"/>
    <s v="87 Ashley Road Bristol BS6 5NR"/>
    <s v="Permission"/>
    <n v="2"/>
    <n v="2"/>
    <n v="2"/>
    <n v="0"/>
    <n v="0"/>
    <n v="0"/>
    <x v="3"/>
    <x v="10"/>
    <n v="7.6989375000100002E-2"/>
    <s v="Permissions assumed yrs1-5 unless outline only"/>
  </r>
  <r>
    <s v="22/03064/F"/>
    <s v="61 Richmond Street Bristol BS3 4TL"/>
    <s v="Permission"/>
    <n v="1"/>
    <n v="1"/>
    <n v="1"/>
    <n v="0"/>
    <n v="0"/>
    <n v="0"/>
    <x v="2"/>
    <x v="30"/>
    <n v="1.0251624999499999E-2"/>
    <s v="Permissions assumed yrs1-5 unless outline only"/>
  </r>
  <r>
    <s v="22/03083/F"/>
    <s v="Land Adjacent To  466 Filton Avenue Bristol BS7 0LN"/>
    <s v="Permission"/>
    <n v="1"/>
    <n v="1"/>
    <n v="1"/>
    <n v="0"/>
    <n v="0"/>
    <n v="0"/>
    <x v="3"/>
    <x v="22"/>
    <n v="4.8664355650799997E-2"/>
    <s v="Permissions assumed yrs1-5 unless outline only"/>
  </r>
  <r>
    <s v="22/03130/CE"/>
    <s v="10 Sefton Park Road Bristol BS7 9AJ"/>
    <s v="Permission"/>
    <n v="-1"/>
    <n v="-1"/>
    <n v="-1"/>
    <n v="0"/>
    <n v="0"/>
    <n v="0"/>
    <x v="3"/>
    <x v="10"/>
    <n v="1.59018749993E-2"/>
    <s v="Permissions assumed yrs1-5 unless outline only"/>
  </r>
  <r>
    <s v="22/03186/F"/>
    <s v="Garages Rear Of 53 Springfield Road Bristol BS6 5SW"/>
    <s v="Permission"/>
    <n v="2"/>
    <n v="2"/>
    <n v="2"/>
    <n v="0"/>
    <n v="0"/>
    <n v="0"/>
    <x v="3"/>
    <x v="15"/>
    <n v="9.8484052202300002E-3"/>
    <s v="Permissions assumed yrs1-5 unless outline only"/>
  </r>
  <r>
    <s v="22/03334/P"/>
    <s v="262 Stapleton Road Easton Bristol BS5 0NP"/>
    <s v="Permission"/>
    <n v="6"/>
    <n v="6"/>
    <n v="0"/>
    <n v="6"/>
    <n v="0"/>
    <n v="0"/>
    <x v="1"/>
    <x v="1"/>
    <n v="7.1584444949100004E-2"/>
    <s v="Outline only"/>
  </r>
  <r>
    <s v="22/03376/F"/>
    <s v="44 West Street St Philips Bristol BS2 0BH"/>
    <s v="Permission"/>
    <n v="2"/>
    <n v="2"/>
    <n v="2"/>
    <n v="0"/>
    <n v="0"/>
    <n v="0"/>
    <x v="0"/>
    <x v="1"/>
    <n v="1.0709875000000001E-2"/>
    <s v="Permissions assumed yrs1-5 unless outline only"/>
  </r>
  <r>
    <s v="22/03383/F"/>
    <s v="The Blue House At The Bell Bell Hill Bristol BS16 1BE"/>
    <s v="Permission"/>
    <n v="1"/>
    <n v="1"/>
    <n v="1"/>
    <n v="0"/>
    <n v="0"/>
    <n v="0"/>
    <x v="1"/>
    <x v="17"/>
    <n v="3.6671329698099997E-2"/>
    <s v="Permissions assumed yrs1-5 unless outline only"/>
  </r>
  <r>
    <s v="22/03443/F"/>
    <s v="All Saints Court All Saints Road Bristol BS8 2JE"/>
    <s v="Permission"/>
    <n v="2"/>
    <n v="2"/>
    <n v="2"/>
    <n v="0"/>
    <n v="0"/>
    <n v="0"/>
    <x v="3"/>
    <x v="14"/>
    <n v="4.2049624999600001E-2"/>
    <s v="Permissions assumed yrs1-5 unless outline only"/>
  </r>
  <r>
    <s v="22/03536/FB"/>
    <s v="18 - 20 And Land To Rear Of  Filwood Broadway Bristol BS4 1JN"/>
    <s v="Permission"/>
    <n v="30"/>
    <n v="30"/>
    <n v="30"/>
    <n v="0"/>
    <n v="0"/>
    <n v="0"/>
    <x v="2"/>
    <x v="18"/>
    <n v="0.52941010480399997"/>
    <s v="Permissions assumed yrs1-5 unless outline only"/>
  </r>
  <r>
    <s v="22/03578/F"/>
    <s v="36 Downs Park East Bristol BS6 7QD"/>
    <s v="Permission"/>
    <n v="1"/>
    <n v="1"/>
    <n v="1"/>
    <n v="0"/>
    <n v="0"/>
    <n v="0"/>
    <x v="3"/>
    <x v="29"/>
    <n v="7.1734585001700005E-2"/>
    <s v="Permissions assumed yrs1-5 unless outline only"/>
  </r>
  <r>
    <s v="22/03626/F"/>
    <s v="Flat B &amp; C / Rear Of 123 North Road Bishopston Bristol BS6 5AH"/>
    <s v="Permission"/>
    <n v="2"/>
    <n v="2"/>
    <n v="2"/>
    <n v="0"/>
    <n v="0"/>
    <n v="0"/>
    <x v="3"/>
    <x v="10"/>
    <n v="1.75038783889E-2"/>
    <s v="Permissions assumed yrs1-5 unless outline only"/>
  </r>
  <r>
    <s v="22/03657/F"/>
    <s v="Land adj. 16 Jeffries Hill Bottom Bristol BS15 3BQ"/>
    <s v="Permission"/>
    <n v="1"/>
    <n v="1"/>
    <n v="1"/>
    <n v="0"/>
    <n v="0"/>
    <n v="0"/>
    <x v="1"/>
    <x v="25"/>
    <n v="4.7426749999700001E-2"/>
    <s v="Permissions assumed yrs1-5 unless outline only"/>
  </r>
  <r>
    <s v="22/03741/F"/>
    <s v="29 Little Headley Close Bristol BS13 7PJ"/>
    <s v="Permission"/>
    <n v="1"/>
    <n v="1"/>
    <n v="1"/>
    <n v="0"/>
    <n v="0"/>
    <n v="0"/>
    <x v="2"/>
    <x v="7"/>
    <n v="3.4761580515699997E-2"/>
    <s v="Permissions assumed yrs1-5 unless outline only"/>
  </r>
  <r>
    <s v="22/03803/F"/>
    <s v="39 St Werburghs Road Bristol BS2 9XZ"/>
    <s v="Permission"/>
    <n v="2"/>
    <n v="2"/>
    <n v="2"/>
    <n v="0"/>
    <n v="0"/>
    <n v="0"/>
    <x v="3"/>
    <x v="10"/>
    <n v="8.0912653227900005E-2"/>
    <s v="Permissions assumed yrs1-5 unless outline only"/>
  </r>
  <r>
    <s v="22/03803/F"/>
    <s v="39 St Werburghs Road Bristol BS2 9XZ"/>
    <s v="Permission"/>
    <n v="2"/>
    <n v="2"/>
    <n v="2"/>
    <n v="0"/>
    <n v="0"/>
    <n v="0"/>
    <x v="3"/>
    <x v="10"/>
    <n v="8.0912653227900005E-2"/>
    <s v="Permissions assumed yrs1-5 unless outline only"/>
  </r>
  <r>
    <s v="22/03816/F"/>
    <s v="64 Air Balloon Road Bristol BS5 8LF"/>
    <s v="Permission"/>
    <n v="1"/>
    <n v="1"/>
    <n v="1"/>
    <n v="0"/>
    <n v="0"/>
    <n v="0"/>
    <x v="1"/>
    <x v="25"/>
    <n v="3.1408358711900002E-2"/>
    <s v="Permissions assumed yrs1-5 unless outline only"/>
  </r>
  <r>
    <s v="22/03859/COU"/>
    <s v="Ground Floor 44 Staple Hill Road Bristol BS16 5BS"/>
    <s v="Permission"/>
    <n v="1"/>
    <n v="1"/>
    <n v="1"/>
    <n v="0"/>
    <n v="0"/>
    <n v="0"/>
    <x v="1"/>
    <x v="3"/>
    <n v="1.11100157515E-2"/>
    <s v="Permissions assumed yrs1-5 unless outline only"/>
  </r>
  <r>
    <s v="22/03918/F"/>
    <s v="Unit 2 Cotswold Road North Bristol BS3 4NL"/>
    <s v="Permission"/>
    <n v="1"/>
    <n v="1"/>
    <n v="1"/>
    <n v="0"/>
    <n v="0"/>
    <n v="0"/>
    <x v="2"/>
    <x v="30"/>
    <n v="3.43172055605E-3"/>
    <s v="Permissions assumed yrs1-5 unless outline only"/>
  </r>
  <r>
    <s v="22/03924/P"/>
    <s v="Broadwalk Shopping Centre Broad Walk Bristol BS4 2QU"/>
    <s v="Permission"/>
    <n v="817"/>
    <n v="817"/>
    <n v="0"/>
    <n v="817"/>
    <n v="0"/>
    <n v="0"/>
    <x v="2"/>
    <x v="32"/>
    <n v="2.1976285610000001"/>
    <s v="Outline only"/>
  </r>
  <r>
    <s v="22/04016/F"/>
    <s v="First And Second Floor Flat 140 - 142 Cheltenham Road Bristol BS6 5RL"/>
    <s v="Permission"/>
    <n v="1"/>
    <n v="1"/>
    <n v="1"/>
    <n v="0"/>
    <n v="0"/>
    <n v="0"/>
    <x v="3"/>
    <x v="10"/>
    <n v="4.9861240884399999E-2"/>
    <s v="Permissions assumed yrs1-5 unless outline only"/>
  </r>
  <r>
    <s v="22/04033/COU"/>
    <s v="123 Downend Road Fishponds Bristol BS16 5BE"/>
    <s v="Permission"/>
    <n v="1"/>
    <n v="1"/>
    <n v="1"/>
    <n v="0"/>
    <n v="0"/>
    <n v="0"/>
    <x v="1"/>
    <x v="19"/>
    <n v="1.9801625000299999E-2"/>
    <s v="Permissions assumed yrs1-5 unless outline only"/>
  </r>
  <r>
    <s v="22/04048/COU"/>
    <s v="42 Verrier Road Bristol BS5 9LQ"/>
    <s v="Permission"/>
    <n v="3"/>
    <n v="3"/>
    <n v="3"/>
    <n v="0"/>
    <n v="0"/>
    <n v="0"/>
    <x v="1"/>
    <x v="16"/>
    <n v="1.05042499998E-2"/>
    <s v="Permissions assumed yrs1-5 unless outline only"/>
  </r>
  <r>
    <s v="22/04105/F"/>
    <s v="222A North Street Bedminster Bristol BS3 1JD"/>
    <s v="Permission"/>
    <n v="1"/>
    <n v="1"/>
    <n v="1"/>
    <n v="0"/>
    <n v="0"/>
    <n v="0"/>
    <x v="2"/>
    <x v="4"/>
    <n v="2.1354374999799999E-2"/>
    <s v="Permissions assumed yrs1-5 unless outline only"/>
  </r>
  <r>
    <s v="22/04310/F"/>
    <s v="78 Stottbury Road Bristol BS7 9NG"/>
    <s v="Permission"/>
    <n v="1"/>
    <n v="1"/>
    <n v="1"/>
    <n v="0"/>
    <n v="0"/>
    <n v="0"/>
    <x v="3"/>
    <x v="8"/>
    <n v="6.1432272501899997E-2"/>
    <s v="Permissions assumed yrs1-5 unless outline only"/>
  </r>
  <r>
    <s v="22/04311/F"/>
    <s v="1 Ashton Gate Terrace Bristol BS3 1TA"/>
    <s v="Permission"/>
    <n v="1"/>
    <n v="1"/>
    <n v="1"/>
    <n v="0"/>
    <n v="0"/>
    <n v="0"/>
    <x v="2"/>
    <x v="4"/>
    <n v="5.8640000501499999E-3"/>
    <s v="Permissions assumed yrs1-5 unless outline only"/>
  </r>
  <r>
    <s v="22/04354/F"/>
    <s v="174 Gloucester Road Bishopston Bristol BS7 8NU"/>
    <s v="Permission"/>
    <n v="1"/>
    <n v="1"/>
    <n v="1"/>
    <n v="0"/>
    <n v="0"/>
    <n v="0"/>
    <x v="3"/>
    <x v="23"/>
    <n v="2.3075866187599998E-2"/>
    <s v="Permissions assumed yrs1-5 unless outline only"/>
  </r>
  <r>
    <s v="22/04400/F"/>
    <s v="12 Fernhurst Road Bristol BS5 7TQ"/>
    <s v="Permission"/>
    <n v="1"/>
    <n v="1"/>
    <n v="1"/>
    <n v="0"/>
    <n v="0"/>
    <n v="0"/>
    <x v="1"/>
    <x v="17"/>
    <n v="2.8758505814199999E-2"/>
    <s v="Permissions assumed yrs1-5 unless outline only"/>
  </r>
  <r>
    <s v="22/04401/F"/>
    <s v="Land And Buildings Lying On The South Side Of (av1) Brookfield Road Bristol"/>
    <s v="Permission"/>
    <n v="1"/>
    <n v="1"/>
    <n v="1"/>
    <n v="0"/>
    <n v="0"/>
    <n v="0"/>
    <x v="3"/>
    <x v="15"/>
    <n v="1.4577959087000001E-2"/>
    <s v="Permissions assumed yrs1-5 unless outline only"/>
  </r>
  <r>
    <s v="22/04410/F"/>
    <s v="Land at rear off 98A Kings Parade Avenue Bristol BS8 2RE"/>
    <s v="Permission"/>
    <n v="1"/>
    <n v="1"/>
    <n v="1"/>
    <n v="0"/>
    <n v="0"/>
    <n v="0"/>
    <x v="3"/>
    <x v="14"/>
    <n v="8.7367500001600002E-3"/>
    <s v="Permissions assumed yrs1-5 unless outline only"/>
  </r>
  <r>
    <s v="22/04450/F"/>
    <s v="68 Ashgrove Road Bishopston Bristol BS7 9LQ"/>
    <s v="Permission"/>
    <n v="1"/>
    <n v="1"/>
    <n v="1"/>
    <n v="0"/>
    <n v="0"/>
    <n v="0"/>
    <x v="3"/>
    <x v="11"/>
    <n v="2.53516249994E-2"/>
    <s v="Permissions assumed yrs1-5 unless outline only"/>
  </r>
  <r>
    <s v="22/04466/F"/>
    <s v="69 Alcove Road Bristol BS16 3DS"/>
    <s v="Permission"/>
    <n v="1"/>
    <n v="1"/>
    <n v="1"/>
    <n v="0"/>
    <n v="0"/>
    <n v="0"/>
    <x v="1"/>
    <x v="17"/>
    <n v="1.07291850004E-2"/>
    <s v="Permissions assumed yrs1-5 unless outline only"/>
  </r>
  <r>
    <s v="22/04510/F"/>
    <s v="Petrol Garage 102 Wick Road Bristol BS4 4HF"/>
    <s v="Permission"/>
    <n v="5"/>
    <n v="5"/>
    <n v="5"/>
    <n v="0"/>
    <n v="0"/>
    <n v="0"/>
    <x v="2"/>
    <x v="5"/>
    <n v="2.3897691898499999E-2"/>
    <s v="Permissions assumed yrs1-5 unless outline only"/>
  </r>
  <r>
    <s v="22/04530/F"/>
    <s v="56 &amp; 56A Franklyn Street Bristol BS2 9LD"/>
    <s v="Permission"/>
    <n v="1"/>
    <n v="1"/>
    <n v="1"/>
    <n v="0"/>
    <n v="0"/>
    <n v="0"/>
    <x v="0"/>
    <x v="10"/>
    <n v="4.0487632608999999E-2"/>
    <s v="Permissions assumed yrs1-5 unless outline only"/>
  </r>
  <r>
    <s v="22/04571/F"/>
    <s v="3 Hogues Walk Bristol BS13 9LZ"/>
    <s v="Permission"/>
    <n v="1"/>
    <n v="1"/>
    <n v="1"/>
    <n v="0"/>
    <n v="0"/>
    <n v="0"/>
    <x v="2"/>
    <x v="20"/>
    <n v="2.2965378617000001E-2"/>
    <s v="Permissions assumed yrs1-5 unless outline only"/>
  </r>
  <r>
    <s v="22/04681/F"/>
    <s v="The Dower House Station Road Henbury Bristol BS10 7QJ"/>
    <s v="Permission"/>
    <n v="1"/>
    <n v="1"/>
    <n v="1"/>
    <n v="0"/>
    <n v="0"/>
    <n v="0"/>
    <x v="3"/>
    <x v="21"/>
    <n v="0.15081739"/>
    <s v="Permissions assumed yrs1-5 unless outline only"/>
  </r>
  <r>
    <s v="22/04713/F"/>
    <s v="91 Exmouth Road Bristol BS4 1BD"/>
    <s v="Permission"/>
    <n v="1"/>
    <n v="1"/>
    <n v="1"/>
    <n v="0"/>
    <n v="0"/>
    <n v="0"/>
    <x v="2"/>
    <x v="32"/>
    <n v="2.9324820000300001E-2"/>
    <s v="Permissions assumed yrs1-5 unless outline only"/>
  </r>
  <r>
    <s v="22/04724/F"/>
    <s v="6 Belstone Walk Bristol BS4 1QS"/>
    <s v="Permission"/>
    <n v="1"/>
    <n v="1"/>
    <n v="1"/>
    <n v="0"/>
    <n v="0"/>
    <n v="0"/>
    <x v="2"/>
    <x v="18"/>
    <n v="3.0571775164799999E-2"/>
    <s v="Permissions assumed yrs1-5 unless outline only"/>
  </r>
  <r>
    <s v="22/04786/F"/>
    <s v="Whites House Station Lane Bristol BS7 9NB"/>
    <s v="Permission"/>
    <n v="-1"/>
    <n v="-1"/>
    <n v="-1"/>
    <n v="0"/>
    <n v="0"/>
    <n v="0"/>
    <x v="3"/>
    <x v="8"/>
    <n v="0.57709895181100002"/>
    <s v="Permissions assumed yrs1-5 unless outline only"/>
  </r>
  <r>
    <s v="22/04805/COU"/>
    <s v="3 Druid Hill Bristol BS9 1EW"/>
    <s v="Permission"/>
    <n v="1"/>
    <n v="1"/>
    <n v="1"/>
    <n v="0"/>
    <n v="0"/>
    <n v="0"/>
    <x v="3"/>
    <x v="28"/>
    <n v="2.02171703E-2"/>
    <s v="Permissions assumed yrs1-5 unless outline only"/>
  </r>
  <r>
    <s v="22/04824/F"/>
    <s v="148 Bishop Road Bristol BS7 8LZ"/>
    <s v="Permission"/>
    <n v="1"/>
    <n v="1"/>
    <n v="1"/>
    <n v="0"/>
    <n v="0"/>
    <n v="0"/>
    <x v="3"/>
    <x v="23"/>
    <n v="3.7332489365300002E-2"/>
    <s v="Permissions assumed yrs1-5 unless outline only"/>
  </r>
  <r>
    <s v="22/04896/P"/>
    <s v="46 Queens Road Knowle Bristol BS4 2LT"/>
    <s v="Permission"/>
    <n v="1"/>
    <n v="1"/>
    <n v="0"/>
    <n v="1"/>
    <n v="0"/>
    <n v="0"/>
    <x v="2"/>
    <x v="32"/>
    <n v="2.9906188998199999E-2"/>
    <s v="Outline only"/>
  </r>
  <r>
    <s v="22/04927/F"/>
    <s v="Land At Junction With Redcatch Road St Agnes Avenue Bristol"/>
    <s v="Permission"/>
    <n v="1"/>
    <n v="1"/>
    <n v="1"/>
    <n v="0"/>
    <n v="0"/>
    <n v="0"/>
    <x v="2"/>
    <x v="32"/>
    <n v="4.4683125000899999E-2"/>
    <s v="Permissions assumed yrs1-5 unless outline only"/>
  </r>
  <r>
    <s v="22/04941/F"/>
    <s v="Ground Floor Flat 123 Church Road Redfield Bristol BS5 9JR"/>
    <s v="Permission"/>
    <n v="-1"/>
    <n v="-1"/>
    <n v="-1"/>
    <n v="0"/>
    <n v="0"/>
    <n v="0"/>
    <x v="1"/>
    <x v="16"/>
    <n v="1.2198499999999999E-2"/>
    <s v="Permissions assumed yrs1-5 unless outline only"/>
  </r>
  <r>
    <s v="22/04943/F"/>
    <s v="83 Whiteladies Road Bristol BS8 2NT"/>
    <s v="Permission"/>
    <n v="2"/>
    <n v="2"/>
    <n v="2"/>
    <n v="0"/>
    <n v="0"/>
    <n v="0"/>
    <x v="3"/>
    <x v="14"/>
    <n v="2.1242503527600001E-2"/>
    <s v="Permissions assumed yrs1-5 unless outline only"/>
  </r>
  <r>
    <s v="22/05008/F"/>
    <s v="9 Limerick Road Bristol BS6 7DX"/>
    <s v="Permission"/>
    <n v="1"/>
    <n v="1"/>
    <n v="1"/>
    <n v="0"/>
    <n v="0"/>
    <n v="0"/>
    <x v="3"/>
    <x v="23"/>
    <n v="3.3952750001600002E-2"/>
    <s v="Permissions assumed yrs1-5 unless outline only"/>
  </r>
  <r>
    <s v="22/05011/F"/>
    <s v="64 Dundridge Lane Bristol BS5 8SH"/>
    <s v="Permission"/>
    <n v="1"/>
    <n v="1"/>
    <n v="1"/>
    <n v="0"/>
    <n v="0"/>
    <n v="0"/>
    <x v="1"/>
    <x v="25"/>
    <n v="3.3883687499400003E-2"/>
    <s v="Permissions assumed yrs1-5 unless outline only"/>
  </r>
  <r>
    <s v="22/05240/F"/>
    <s v="43 Chessel Street Bristol BS3 3DP"/>
    <s v="Permission"/>
    <n v="1"/>
    <n v="1"/>
    <n v="1"/>
    <n v="0"/>
    <n v="0"/>
    <n v="0"/>
    <x v="2"/>
    <x v="6"/>
    <n v="8.3012499994000004E-3"/>
    <s v="Permissions assumed yrs1-5 unless outline only"/>
  </r>
  <r>
    <s v="22/05313/F"/>
    <s v="73 Ashley Road Bristol BS6 5NR"/>
    <s v="Permission"/>
    <n v="2"/>
    <n v="2"/>
    <n v="2"/>
    <n v="0"/>
    <n v="0"/>
    <n v="0"/>
    <x v="3"/>
    <x v="10"/>
    <n v="1.4926624999699999E-2"/>
    <s v="Permissions assumed yrs1-5 unless outline only"/>
  </r>
  <r>
    <s v="22/05345/F"/>
    <s v="269 - 271 Two Mile Hill Road Bristol BS15 1AX"/>
    <s v="Permission"/>
    <n v="1"/>
    <n v="1"/>
    <n v="1"/>
    <n v="0"/>
    <n v="0"/>
    <n v="0"/>
    <x v="1"/>
    <x v="24"/>
    <n v="2.2491823231500001E-2"/>
    <s v="Permissions assumed yrs1-5 unless outline only"/>
  </r>
  <r>
    <s v="22/05386/F"/>
    <s v="25 St Johns Road Clifton Bristol BS8 2HD"/>
    <s v="Permission"/>
    <n v="1"/>
    <n v="1"/>
    <n v="1"/>
    <n v="0"/>
    <n v="0"/>
    <n v="0"/>
    <x v="3"/>
    <x v="14"/>
    <n v="4.5536625000100001E-2"/>
    <s v="Permissions assumed yrs1-5 unless outline only"/>
  </r>
  <r>
    <s v="22/05403/COU"/>
    <s v="47 - 49 North View Bristol BS6 7PY"/>
    <s v="Permission"/>
    <n v="1"/>
    <n v="1"/>
    <n v="1"/>
    <n v="0"/>
    <n v="0"/>
    <n v="0"/>
    <x v="3"/>
    <x v="29"/>
    <n v="5.4750299919400003E-2"/>
    <s v="Permissions assumed yrs1-5 unless outline only"/>
  </r>
  <r>
    <s v="22/05425/F"/>
    <s v="80 Park Street City Centre Bristol BS1 5LA"/>
    <s v="Permission"/>
    <n v="4"/>
    <n v="4"/>
    <n v="4"/>
    <n v="0"/>
    <n v="0"/>
    <n v="0"/>
    <x v="0"/>
    <x v="0"/>
    <n v="1.71083749989E-2"/>
    <s v="Permissions assumed yrs1-5 unless outline only"/>
  </r>
  <r>
    <s v="22/05513/F"/>
    <s v="21 Marissal Road Bristol BS10 7NH"/>
    <s v="Permission"/>
    <n v="1"/>
    <n v="1"/>
    <n v="1"/>
    <n v="0"/>
    <n v="0"/>
    <n v="0"/>
    <x v="3"/>
    <x v="21"/>
    <n v="3.9608000000100001E-2"/>
    <s v="Permissions assumed yrs1-5 unless outline only"/>
  </r>
  <r>
    <s v="22/05540/F"/>
    <s v="Apartment 1 Seven Ways St Matthias Park Bristol BS2 9DP"/>
    <s v="Permission"/>
    <n v="1"/>
    <n v="1"/>
    <n v="1"/>
    <n v="0"/>
    <n v="0"/>
    <n v="0"/>
    <x v="0"/>
    <x v="1"/>
    <n v="3.2621688032600002E-2"/>
    <s v="Permissions assumed yrs1-5 unless outline only"/>
  </r>
  <r>
    <s v="22/05559/F"/>
    <s v="17 Penrose Bristol BS14 0AQ"/>
    <s v="Permission"/>
    <n v="1"/>
    <n v="1"/>
    <n v="1"/>
    <n v="0"/>
    <n v="0"/>
    <n v="0"/>
    <x v="2"/>
    <x v="33"/>
    <n v="3.1491941377499999E-2"/>
    <s v="Permissions assumed yrs1-5 unless outline only"/>
  </r>
  <r>
    <s v="22/05564/F"/>
    <s v="45 Maynard Road Bristol BS13 0AG"/>
    <s v="Permission"/>
    <n v="1"/>
    <n v="1"/>
    <n v="1"/>
    <n v="0"/>
    <n v="0"/>
    <n v="0"/>
    <x v="2"/>
    <x v="20"/>
    <n v="4.3267250000799999E-2"/>
    <s v="Permissions assumed yrs1-5 unless outline only"/>
  </r>
  <r>
    <s v="22/05614/F"/>
    <s v="135 Headley Lane Bristol BS13 7PE"/>
    <s v="Permission"/>
    <n v="1"/>
    <n v="1"/>
    <n v="1"/>
    <n v="0"/>
    <n v="0"/>
    <n v="0"/>
    <x v="2"/>
    <x v="7"/>
    <n v="0.102643749999"/>
    <s v="Permissions assumed yrs1-5 unless outline only"/>
  </r>
  <r>
    <s v="22/05614/F"/>
    <s v="135 Headley Lane Bristol BS13 7PE"/>
    <s v="Permission"/>
    <n v="-1"/>
    <n v="-1"/>
    <n v="-1"/>
    <n v="0"/>
    <n v="0"/>
    <n v="0"/>
    <x v="2"/>
    <x v="7"/>
    <n v="0.102643749999"/>
    <s v="Permissions assumed yrs1-5 unless outline only"/>
  </r>
  <r>
    <s v="22/05684/F"/>
    <s v="39 Raleigh Road Bristol BS3 1QS"/>
    <s v="Permission"/>
    <n v="1"/>
    <n v="1"/>
    <n v="1"/>
    <n v="0"/>
    <n v="0"/>
    <n v="0"/>
    <x v="2"/>
    <x v="4"/>
    <n v="1.12558750018E-2"/>
    <s v="Permissions assumed yrs1-5 unless outline only"/>
  </r>
  <r>
    <s v="22/05742/COU"/>
    <s v="17 Princess Victoria Street Bristol BS8 4BX"/>
    <s v="Permission"/>
    <n v="1"/>
    <n v="1"/>
    <n v="1"/>
    <n v="0"/>
    <n v="0"/>
    <n v="0"/>
    <x v="3"/>
    <x v="13"/>
    <n v="1.19042499997E-2"/>
    <s v="Permissions assumed yrs1-5 unless outline only"/>
  </r>
  <r>
    <s v="22/05746/F"/>
    <s v="148-148A Wells Road Totterdown Bristol BS4 2AG"/>
    <s v="Permission"/>
    <n v="1"/>
    <n v="1"/>
    <n v="1"/>
    <n v="0"/>
    <n v="0"/>
    <n v="0"/>
    <x v="2"/>
    <x v="30"/>
    <n v="1.51136624996E-2"/>
    <s v="Permissions assumed yrs1-5 unless outline only"/>
  </r>
  <r>
    <s v="22/05758/P"/>
    <s v="327 Greystoke Avenue Bristol BS10 6BD"/>
    <s v="Permission"/>
    <n v="1"/>
    <n v="1"/>
    <n v="1"/>
    <n v="0"/>
    <n v="0"/>
    <n v="0"/>
    <x v="3"/>
    <x v="9"/>
    <n v="3.39707500006E-2"/>
    <s v="Reserved matters 24/03513/M"/>
  </r>
  <r>
    <s v="22/05790/F"/>
    <s v="85 Highbury Road Bedminster Bristol BS3 5NS"/>
    <s v="Permission"/>
    <n v="1"/>
    <n v="1"/>
    <n v="1"/>
    <n v="0"/>
    <n v="0"/>
    <n v="0"/>
    <x v="2"/>
    <x v="18"/>
    <n v="9.7944138834500007E-3"/>
    <s v="Permissions assumed yrs1-5 unless outline only"/>
  </r>
  <r>
    <s v="22/05823/F"/>
    <s v="19 Axbridge Road Bristol BS4 2RU"/>
    <s v="Permission"/>
    <n v="1"/>
    <n v="1"/>
    <n v="1"/>
    <n v="0"/>
    <n v="0"/>
    <n v="0"/>
    <x v="2"/>
    <x v="32"/>
    <n v="2.47215210292E-2"/>
    <s v="Permissions assumed yrs1-5 unless outline only"/>
  </r>
  <r>
    <s v="22/05844/P"/>
    <s v="11 Fitzgerald Road Bristol BS3 5DD"/>
    <s v="Permission"/>
    <n v="1"/>
    <n v="1"/>
    <n v="0"/>
    <n v="1"/>
    <n v="0"/>
    <n v="0"/>
    <x v="2"/>
    <x v="30"/>
    <n v="2.70018765004E-2"/>
    <s v="Outline only"/>
  </r>
  <r>
    <s v="22/06104/F"/>
    <s v="152 Avonvale Road Bristol BS5 9RX"/>
    <s v="Permission"/>
    <n v="1"/>
    <n v="1"/>
    <n v="1"/>
    <n v="0"/>
    <n v="0"/>
    <n v="0"/>
    <x v="1"/>
    <x v="16"/>
    <n v="1.2762750000600001E-2"/>
    <s v="Permissions assumed yrs1-5 unless outline only"/>
  </r>
  <r>
    <s v="22/70098/DM"/>
    <s v="139 Highridge Green Bristol BS13 8AB"/>
    <s v="Permission"/>
    <n v="-1"/>
    <n v="-1"/>
    <n v="-1"/>
    <n v="0"/>
    <n v="0"/>
    <n v="0"/>
    <x v="2"/>
    <x v="7"/>
    <n v="6.9204414999900002E-2"/>
    <s v="Permissions assumed yrs1-5 unless outline only"/>
  </r>
  <r>
    <s v="23/00012/F"/>
    <s v="Land At 33 West Town Lane Brislington Bristol BS4 5DA"/>
    <s v="Permission"/>
    <n v="1"/>
    <n v="1"/>
    <n v="1"/>
    <n v="0"/>
    <n v="0"/>
    <n v="0"/>
    <x v="2"/>
    <x v="5"/>
    <n v="4.29215202E-2"/>
    <s v="Permissions assumed yrs1-5 unless outline only"/>
  </r>
  <r>
    <s v="23/00109/F"/>
    <s v="21 Davids Road Bristol BS14 9JJ"/>
    <s v="Permission"/>
    <n v="1"/>
    <n v="1"/>
    <n v="1"/>
    <n v="0"/>
    <n v="0"/>
    <n v="0"/>
    <x v="2"/>
    <x v="27"/>
    <n v="4.5195749999499997E-2"/>
    <s v="Permissions assumed yrs1-5 unless outline only"/>
  </r>
  <r>
    <s v="23/00225/CU"/>
    <s v="113 Whiteladies Road Bristol BS8 2PB"/>
    <s v="Permission"/>
    <n v="2"/>
    <n v="2"/>
    <n v="2"/>
    <n v="0"/>
    <n v="0"/>
    <n v="0"/>
    <x v="3"/>
    <x v="14"/>
    <n v="1.28625000008E-2"/>
    <s v="Permissions assumed yrs1-5 unless outline only"/>
  </r>
  <r>
    <s v="23/00331/F"/>
    <s v="130 Westbury Road Bristol BS9 3AL"/>
    <s v="Permission"/>
    <n v="-1"/>
    <n v="-1"/>
    <n v="-1"/>
    <n v="0"/>
    <n v="0"/>
    <n v="0"/>
    <x v="3"/>
    <x v="29"/>
    <n v="3.84910318738E-2"/>
    <s v="Permissions assumed yrs1-5 unless outline only"/>
  </r>
  <r>
    <s v="23/00490/F"/>
    <s v="Pembroke Road Surgery 111 Pembroke Road Clifton Bristol BS8 3EU"/>
    <s v="Permission"/>
    <n v="-1"/>
    <n v="-1"/>
    <n v="-1"/>
    <n v="0"/>
    <n v="0"/>
    <n v="0"/>
    <x v="3"/>
    <x v="13"/>
    <n v="9.2523874997500005E-2"/>
    <s v="Permissions assumed yrs1-5 unless outline only"/>
  </r>
  <r>
    <s v="23/00506/FB"/>
    <s v="6 &amp; 7 The Square Knowle Bristol BS4 2SS"/>
    <s v="Permission"/>
    <n v="1"/>
    <n v="1"/>
    <n v="1"/>
    <n v="0"/>
    <n v="0"/>
    <n v="0"/>
    <x v="2"/>
    <x v="32"/>
    <n v="8.6126927499900002E-2"/>
    <s v="Permissions assumed yrs1-5 unless outline only"/>
  </r>
  <r>
    <s v="23/00648/CU"/>
    <s v="729 Fishponds Road Fishponds Bristol BS16 3UW"/>
    <s v="Permission"/>
    <n v="2"/>
    <n v="2"/>
    <n v="2"/>
    <n v="0"/>
    <n v="0"/>
    <n v="0"/>
    <x v="1"/>
    <x v="19"/>
    <n v="1.6189625000599998E-2"/>
    <s v="Permissions assumed yrs1-5 unless outline only"/>
  </r>
  <r>
    <s v="23/00694/F"/>
    <s v="72 Tormarton Crescent Bristol BS10 7LW"/>
    <s v="Permission"/>
    <n v="1"/>
    <n v="1"/>
    <n v="1"/>
    <n v="0"/>
    <n v="0"/>
    <n v="0"/>
    <x v="3"/>
    <x v="21"/>
    <n v="3.58013750001E-2"/>
    <s v="Permissions assumed yrs1-5 unless outline only"/>
  </r>
  <r>
    <s v="23/00719/F"/>
    <s v="23 &amp; 23A Barley Croft Bristol BS9 3TG"/>
    <s v="Permission"/>
    <n v="-1"/>
    <n v="-1"/>
    <n v="-1"/>
    <n v="0"/>
    <n v="0"/>
    <n v="0"/>
    <x v="3"/>
    <x v="29"/>
    <n v="4.0065181299699999E-2"/>
    <s v="Permissions assumed yrs1-5 unless outline only"/>
  </r>
  <r>
    <s v="23/00793/F"/>
    <s v="8 Stoke Park Road Bristol BS9 1LF"/>
    <s v="Permission"/>
    <n v="1"/>
    <n v="1"/>
    <n v="1"/>
    <n v="0"/>
    <n v="0"/>
    <n v="0"/>
    <x v="3"/>
    <x v="28"/>
    <n v="0.15209670242199999"/>
    <s v="Permissions assumed yrs1-5 unless outline only"/>
  </r>
  <r>
    <s v="23/00793/F"/>
    <s v="8 Stoke Park Road Bristol BS9 1LF"/>
    <s v="Permission"/>
    <n v="-1"/>
    <n v="-1"/>
    <n v="-1"/>
    <n v="0"/>
    <n v="0"/>
    <n v="0"/>
    <x v="3"/>
    <x v="28"/>
    <n v="0.15209670242199999"/>
    <s v="Permissions assumed yrs1-5 unless outline only"/>
  </r>
  <r>
    <s v="23/00799/F"/>
    <s v="10 - 12 Triangle South Bristol BS8 1EY"/>
    <s v="Permission"/>
    <n v="3"/>
    <n v="3"/>
    <n v="3"/>
    <n v="0"/>
    <n v="0"/>
    <n v="0"/>
    <x v="0"/>
    <x v="0"/>
    <n v="2.5292461160800001E-2"/>
    <s v="Permissions assumed yrs1-5 unless outline only"/>
  </r>
  <r>
    <s v="23/00833/F"/>
    <s v="17 Haytor Park Bristol BS9 2LR"/>
    <s v="Permission"/>
    <n v="1"/>
    <n v="1"/>
    <n v="1"/>
    <n v="0"/>
    <n v="0"/>
    <n v="0"/>
    <x v="3"/>
    <x v="28"/>
    <n v="5.59603824993E-2"/>
    <s v="Permissions assumed yrs1-5 unless outline only"/>
  </r>
  <r>
    <s v="23/00833/F"/>
    <s v="17 Haytor Park Bristol BS9 2LR"/>
    <s v="Permission"/>
    <n v="-1"/>
    <n v="-1"/>
    <n v="-1"/>
    <n v="0"/>
    <n v="0"/>
    <n v="0"/>
    <x v="3"/>
    <x v="28"/>
    <n v="5.59603824993E-2"/>
    <s v="Permissions assumed yrs1-5 unless outline only"/>
  </r>
  <r>
    <s v="23/00924/COU"/>
    <s v="17 Montpelier Court Station Road Montpelier Bristol BS6 5EA"/>
    <s v="Permission"/>
    <n v="1"/>
    <n v="1"/>
    <n v="1"/>
    <n v="0"/>
    <n v="0"/>
    <n v="0"/>
    <x v="3"/>
    <x v="10"/>
    <n v="4.8841750001E-3"/>
    <s v="Permissions assumed yrs1-5 unless outline only"/>
  </r>
  <r>
    <s v="23/00987/COU"/>
    <s v="The Office (Ground Floor) 7 Barossa Place Bristol BS1 6SU"/>
    <s v="Permission"/>
    <n v="1"/>
    <n v="1"/>
    <n v="1"/>
    <n v="0"/>
    <n v="0"/>
    <n v="0"/>
    <x v="0"/>
    <x v="0"/>
    <n v="1.17658750004E-2"/>
    <s v="Permissions assumed yrs1-5 unless outline only"/>
  </r>
  <r>
    <s v="23/01014/F"/>
    <s v="18 Crossways Road Bristol BS4 2SQ"/>
    <s v="Permission"/>
    <n v="1"/>
    <n v="1"/>
    <n v="1"/>
    <n v="0"/>
    <n v="0"/>
    <n v="0"/>
    <x v="2"/>
    <x v="32"/>
    <n v="3.7297048470200003E-2"/>
    <s v="Permissions assumed yrs1-5 unless outline only"/>
  </r>
  <r>
    <s v="23/01092/COU"/>
    <s v="310 Lodge Causeway Bristol BS16 3RD"/>
    <s v="Permission"/>
    <n v="3"/>
    <n v="3"/>
    <n v="3"/>
    <n v="0"/>
    <n v="0"/>
    <n v="0"/>
    <x v="1"/>
    <x v="3"/>
    <n v="1.08103256279E-2"/>
    <s v="Permissions assumed yrs1-5 unless outline only"/>
  </r>
  <r>
    <s v="23/01093/COU"/>
    <s v="312 Lodge Causeway Bristol BS16 3RD"/>
    <s v="Permission"/>
    <n v="3"/>
    <n v="3"/>
    <n v="3"/>
    <n v="0"/>
    <n v="0"/>
    <n v="0"/>
    <x v="1"/>
    <x v="3"/>
    <n v="1.3821459236599999E-2"/>
    <s v="Permissions assumed yrs1-5 unless outline only"/>
  </r>
  <r>
    <s v="23/01137/F"/>
    <s v="179 Charlton Road St George Bristol BS15 1LZ"/>
    <s v="Permission"/>
    <n v="1"/>
    <n v="1"/>
    <n v="1"/>
    <n v="0"/>
    <n v="0"/>
    <n v="0"/>
    <x v="1"/>
    <x v="3"/>
    <n v="3.0438374999100001E-2"/>
    <s v="Permissions assumed yrs1-5 unless outline only"/>
  </r>
  <r>
    <s v="23/01137/F"/>
    <s v="179 Charlton Road St George Bristol BS15 1LZ"/>
    <s v="Permission"/>
    <n v="1"/>
    <n v="1"/>
    <n v="1"/>
    <n v="0"/>
    <n v="0"/>
    <n v="0"/>
    <x v="1"/>
    <x v="3"/>
    <n v="3.0438374999100001E-2"/>
    <s v="Permissions assumed yrs1-5 unless outline only"/>
  </r>
  <r>
    <s v="23/01175/F"/>
    <s v="27 Kilmersdon Road Bristol BS13 9NE"/>
    <s v="Permission"/>
    <n v="1"/>
    <n v="1"/>
    <n v="1"/>
    <n v="0"/>
    <n v="0"/>
    <n v="0"/>
    <x v="2"/>
    <x v="20"/>
    <n v="5.3539250002299997E-2"/>
    <s v="Permissions assumed yrs1-5 unless outline only"/>
  </r>
  <r>
    <s v="23/01187/CP"/>
    <s v="10 Elderberry Close Bristol BS14 0FX"/>
    <s v="Permission"/>
    <n v="-1"/>
    <n v="-1"/>
    <n v="-1"/>
    <n v="0"/>
    <n v="0"/>
    <n v="0"/>
    <x v="2"/>
    <x v="33"/>
    <n v="2.6564939005599999E-2"/>
    <s v="Permissions assumed yrs1-5 unless outline only"/>
  </r>
  <r>
    <s v="23/01221/COU"/>
    <s v="Building Rear Of 184 Whiteladies Road (26 Wesley Place) Bristol BS8 2YD"/>
    <s v="Permission"/>
    <n v="1"/>
    <n v="1"/>
    <n v="1"/>
    <n v="0"/>
    <n v="0"/>
    <n v="0"/>
    <x v="3"/>
    <x v="14"/>
    <n v="7.1876959060999997E-3"/>
    <s v="Permissions assumed yrs1-5 unless outline only"/>
  </r>
  <r>
    <s v="23/01314/F"/>
    <s v="46 Queen Square Bristol BS1 4LY"/>
    <s v="Permission"/>
    <n v="1"/>
    <n v="1"/>
    <n v="1"/>
    <n v="0"/>
    <n v="0"/>
    <n v="0"/>
    <x v="0"/>
    <x v="0"/>
    <n v="8.86500951287E-3"/>
    <s v="Permissions assumed yrs1-5 unless outline only"/>
  </r>
  <r>
    <s v="23/01322/F"/>
    <s v="65 Marmion Crescent Bristol BS10 7PG"/>
    <s v="Permission"/>
    <n v="1"/>
    <n v="1"/>
    <n v="1"/>
    <n v="0"/>
    <n v="0"/>
    <n v="0"/>
    <x v="3"/>
    <x v="21"/>
    <n v="2.2297099196700001E-2"/>
    <s v="Permissions assumed yrs1-5 unless outline only"/>
  </r>
  <r>
    <s v="23/01394/COU"/>
    <s v="17 Oakfield Road Bristol BS8 2AW"/>
    <s v="Permission"/>
    <n v="1"/>
    <n v="1"/>
    <n v="1"/>
    <n v="0"/>
    <n v="0"/>
    <n v="0"/>
    <x v="3"/>
    <x v="14"/>
    <n v="6.6145624999499997E-2"/>
    <s v="Permissions assumed yrs1-5 unless outline only"/>
  </r>
  <r>
    <s v="23/01407/F"/>
    <s v="NCP Rupert Street City Centre Bristol BS1 2PY"/>
    <s v="Permission"/>
    <n v="249"/>
    <n v="249"/>
    <n v="249"/>
    <n v="0"/>
    <n v="0"/>
    <n v="0"/>
    <x v="0"/>
    <x v="0"/>
    <n v="0"/>
    <s v="Permissions assumed yrs1-5 unless outline only"/>
  </r>
  <r>
    <s v="23/01460/COU"/>
    <s v="308 Lodge Causeway Bristol BS16 3RD"/>
    <s v="Permission"/>
    <n v="2"/>
    <n v="2"/>
    <n v="2"/>
    <n v="0"/>
    <n v="0"/>
    <n v="0"/>
    <x v="1"/>
    <x v="3"/>
    <n v="1.55258791367E-2"/>
    <s v="Permissions assumed yrs1-5 unless outline only"/>
  </r>
  <r>
    <s v="23/01707/COU"/>
    <s v="91 Ridgeway Lane Bristol BS14 9PH"/>
    <s v="Permission"/>
    <n v="1"/>
    <n v="1"/>
    <n v="1"/>
    <n v="0"/>
    <n v="0"/>
    <n v="0"/>
    <x v="2"/>
    <x v="33"/>
    <n v="2.6366578933700001E-2"/>
    <s v="Permissions assumed yrs1-5 unless outline only"/>
  </r>
  <r>
    <s v="23/01768/F"/>
    <s v="528 Gloucester Road Horfield Bristol BS7 8UF"/>
    <s v="Permission"/>
    <n v="1"/>
    <n v="1"/>
    <n v="1"/>
    <n v="0"/>
    <n v="0"/>
    <n v="0"/>
    <x v="3"/>
    <x v="22"/>
    <n v="1.42298750008E-2"/>
    <s v="Permissions assumed yrs1-5 unless outline only"/>
  </r>
  <r>
    <s v="23/01801/COU"/>
    <s v="105 Sandy Park Road Bristol BS4 3PG"/>
    <s v="Permission"/>
    <n v="2"/>
    <n v="2"/>
    <n v="2"/>
    <n v="0"/>
    <n v="0"/>
    <n v="0"/>
    <x v="2"/>
    <x v="5"/>
    <n v="1.53646249995E-2"/>
    <s v="Permissions assumed yrs1-5 unless outline only"/>
  </r>
  <r>
    <s v="23/01955/CP"/>
    <s v="4 Glendevon Road Whitchurch Bristol BS14 0HT"/>
    <s v="Permission"/>
    <n v="1"/>
    <n v="1"/>
    <n v="1"/>
    <n v="0"/>
    <n v="0"/>
    <n v="0"/>
    <x v="2"/>
    <x v="33"/>
    <n v="5.4843207501000003E-2"/>
    <s v="Permissions assumed yrs1-5 unless outline only"/>
  </r>
  <r>
    <s v="23/02018/F"/>
    <s v="1 Eastfield Road Cotham Bristol BS6 6AA"/>
    <s v="Permission"/>
    <n v="4"/>
    <n v="4"/>
    <n v="4"/>
    <n v="0"/>
    <n v="0"/>
    <n v="0"/>
    <x v="3"/>
    <x v="15"/>
    <n v="2.7440750000699999E-2"/>
    <s v="Permissions assumed yrs1-5 unless outline only"/>
  </r>
  <r>
    <s v="23/02018/F"/>
    <s v="1 Eastfield Road Cotham Bristol BS6 6AA"/>
    <s v="Permission"/>
    <n v="3"/>
    <n v="3"/>
    <n v="3"/>
    <n v="0"/>
    <n v="0"/>
    <n v="0"/>
    <x v="3"/>
    <x v="15"/>
    <n v="2.7127235122E-2"/>
    <s v="Permissions assumed yrs1-5 unless outline only"/>
  </r>
  <r>
    <s v="23/02122/COU"/>
    <s v="92C Whiteladies Road Bristol BS8 2QN"/>
    <s v="Permission"/>
    <n v="1"/>
    <n v="1"/>
    <n v="1"/>
    <n v="0"/>
    <n v="0"/>
    <n v="0"/>
    <x v="3"/>
    <x v="14"/>
    <n v="2.5610750000500001E-2"/>
    <s v="Permissions assumed yrs1-5 unless outline only"/>
  </r>
  <r>
    <s v="23/02209/COU"/>
    <s v="87 Ridgeway Lane Whitchurch Bristol BS14 9PH"/>
    <s v="Permission"/>
    <n v="1"/>
    <n v="1"/>
    <n v="1"/>
    <n v="0"/>
    <n v="0"/>
    <n v="0"/>
    <x v="2"/>
    <x v="33"/>
    <n v="7.2529700000099999E-3"/>
    <s v="Permissions assumed yrs1-5 unless outline only"/>
  </r>
  <r>
    <s v="23/02303/F"/>
    <s v="Kings Head 91 Bridgwater Road Bristol BS13 8AE"/>
    <s v="Permission"/>
    <n v="2"/>
    <n v="2"/>
    <n v="2"/>
    <n v="0"/>
    <n v="0"/>
    <n v="0"/>
    <x v="2"/>
    <x v="7"/>
    <n v="0.19300890871699999"/>
    <s v="Permissions assumed yrs1-5 unless outline only"/>
  </r>
  <r>
    <s v="23/02489/F"/>
    <s v="46 Froomshaw Road Bristol BS16 1JS"/>
    <s v="Permission"/>
    <n v="1"/>
    <n v="1"/>
    <n v="1"/>
    <n v="0"/>
    <n v="0"/>
    <n v="0"/>
    <x v="1"/>
    <x v="19"/>
    <n v="2.89732749837E-2"/>
    <s v="Permissions assumed yrs1-5 unless outline only"/>
  </r>
  <r>
    <s v="23/02627/F"/>
    <s v="59 Furber Road Bristol BS5 8PX"/>
    <s v="Permission"/>
    <n v="1"/>
    <n v="1"/>
    <n v="1"/>
    <n v="0"/>
    <n v="0"/>
    <n v="0"/>
    <x v="1"/>
    <x v="25"/>
    <n v="3.4518088315099997E-2"/>
    <s v="Permissions assumed yrs1-5 unless outline only"/>
  </r>
  <r>
    <s v="23/02791/COU"/>
    <s v="First Floor 45 - 49 Northumbria Drive Bristol BS9 4HN"/>
    <s v="Permission"/>
    <n v="2"/>
    <n v="2"/>
    <n v="2"/>
    <n v="0"/>
    <n v="0"/>
    <n v="0"/>
    <x v="3"/>
    <x v="29"/>
    <n v="4.9580709144999999E-2"/>
    <s v="Permissions assumed yrs1-5 unless outline only"/>
  </r>
  <r>
    <s v="23/03063/F"/>
    <s v="254 Kingsway St George Bristol BS5 8NS"/>
    <s v="Permission"/>
    <n v="1"/>
    <n v="1"/>
    <n v="1"/>
    <n v="0"/>
    <n v="0"/>
    <n v="0"/>
    <x v="1"/>
    <x v="25"/>
    <n v="6.3598749999000002E-3"/>
    <s v="Permissions assumed yrs1-5 unless outline only"/>
  </r>
  <r>
    <s v="23/03328/COU"/>
    <s v="1A Park Avenue St George Bristol BS5 7JB"/>
    <s v="Permission"/>
    <n v="1"/>
    <n v="1"/>
    <n v="1"/>
    <n v="0"/>
    <n v="0"/>
    <n v="0"/>
    <x v="1"/>
    <x v="26"/>
    <n v="2.0263334646100001E-2"/>
    <s v="Permissions assumed yrs1-5 unless outline only"/>
  </r>
  <r>
    <s v="23/03399/CP"/>
    <s v="First Floor Flat 25 Montrose Avenue Bristol BS6 6EH"/>
    <s v="Permission"/>
    <n v="-1"/>
    <n v="-1"/>
    <n v="-1"/>
    <n v="0"/>
    <n v="0"/>
    <n v="0"/>
    <x v="3"/>
    <x v="15"/>
    <n v="2.88362074009E-2"/>
    <s v="Permissions assumed yrs1-5 unless outline only"/>
  </r>
  <r>
    <s v="23/03469/COU"/>
    <s v="1 Upton Road Bristol BS3 1LW"/>
    <s v="Permission"/>
    <n v="2"/>
    <n v="2"/>
    <n v="2"/>
    <n v="0"/>
    <n v="0"/>
    <n v="0"/>
    <x v="2"/>
    <x v="4"/>
    <n v="2.6425592097099999E-2"/>
    <s v="Permissions assumed yrs1-5 unless outline only"/>
  </r>
  <r>
    <s v="23/03624/F"/>
    <s v="Land Adjacent To 3  St Whytes Road Bristol BS4 1RX"/>
    <s v="Permission"/>
    <n v="1"/>
    <n v="1"/>
    <n v="1"/>
    <n v="0"/>
    <n v="0"/>
    <n v="0"/>
    <x v="2"/>
    <x v="18"/>
    <n v="3.8605499998499999E-2"/>
    <s v="Permissions assumed yrs1-5 unless outline only"/>
  </r>
  <r>
    <s v="23/03692/F"/>
    <s v="Land Adjacent To 1 Rossiters Lane St George Bristol BS5 8TN"/>
    <s v="Permission"/>
    <n v="1"/>
    <n v="1"/>
    <n v="1"/>
    <n v="0"/>
    <n v="0"/>
    <n v="0"/>
    <x v="1"/>
    <x v="25"/>
    <n v="2.4183749999500001E-2"/>
    <s v="Permissions assumed yrs1-5 unless outline only"/>
  </r>
  <r>
    <s v="23/03733/F"/>
    <s v="128 Great Hayles Road Bristol BS14 0SG"/>
    <s v="Permission"/>
    <n v="2"/>
    <n v="2"/>
    <n v="2"/>
    <n v="0"/>
    <n v="0"/>
    <n v="0"/>
    <x v="2"/>
    <x v="33"/>
    <n v="3.3263361301000001E-2"/>
    <s v="Permissions assumed yrs1-5 unless outline only"/>
  </r>
  <r>
    <s v="23/03751/F"/>
    <s v="30 Cranbrook Road Redland Bristol BS6 7BW"/>
    <s v="Permission"/>
    <n v="-1"/>
    <n v="-1"/>
    <n v="-1"/>
    <n v="0"/>
    <n v="0"/>
    <n v="0"/>
    <x v="3"/>
    <x v="23"/>
    <n v="2.6381624999699999E-2"/>
    <s v="Permissions assumed yrs1-5 unless outline only"/>
  </r>
  <r>
    <s v="23/03892/F"/>
    <s v="46 Langford Road Bristol BS13 7AR"/>
    <s v="Permission"/>
    <n v="1"/>
    <n v="1"/>
    <n v="1"/>
    <n v="0"/>
    <n v="0"/>
    <n v="0"/>
    <x v="2"/>
    <x v="7"/>
    <n v="1.6984432511699999E-2"/>
    <s v="Permissions assumed yrs1-5 unless outline only"/>
  </r>
  <r>
    <s v="23/03950/P"/>
    <s v="30 Lulsgate Road Bristol BS13 7AJ"/>
    <s v="Permission"/>
    <n v="1"/>
    <n v="1"/>
    <n v="0"/>
    <n v="1"/>
    <n v="0"/>
    <n v="0"/>
    <x v="2"/>
    <x v="7"/>
    <n v="5.6032974000599998E-2"/>
    <s v="Outline only"/>
  </r>
  <r>
    <s v="23/03956/COU"/>
    <s v="3 Repton Road Brislington Bristol BS4 3LS"/>
    <s v="Permission"/>
    <n v="1"/>
    <n v="1"/>
    <n v="1"/>
    <n v="0"/>
    <n v="0"/>
    <n v="0"/>
    <x v="2"/>
    <x v="5"/>
    <n v="9.6917178820599997E-2"/>
    <s v="Permissions assumed yrs1-5 unless outline only"/>
  </r>
  <r>
    <s v="23/04058/P"/>
    <s v="91 Cassell Road Bristol BS16 5DG"/>
    <s v="Permission"/>
    <n v="1"/>
    <n v="1"/>
    <n v="0"/>
    <n v="1"/>
    <n v="0"/>
    <n v="0"/>
    <x v="1"/>
    <x v="19"/>
    <n v="4.8451874999999998E-2"/>
    <s v="Outline only"/>
  </r>
  <r>
    <s v="23/04186/COU"/>
    <s v="The Coach House Kensington Road Redland Bristol BS6 6PN"/>
    <s v="Permission"/>
    <n v="1"/>
    <n v="1"/>
    <n v="1"/>
    <n v="0"/>
    <n v="0"/>
    <n v="0"/>
    <x v="3"/>
    <x v="15"/>
    <n v="4.8026250002900003E-3"/>
    <s v="Permissions assumed yrs1-5 unless outline only"/>
  </r>
  <r>
    <s v="23/04320/COU"/>
    <s v="132A Downend Road Fishponds Bristol BS16 5BG"/>
    <s v="Permission"/>
    <n v="2"/>
    <n v="2"/>
    <n v="2"/>
    <n v="0"/>
    <n v="0"/>
    <n v="0"/>
    <x v="1"/>
    <x v="19"/>
    <n v="2.1741048192300001E-2"/>
    <s v="Permissions assumed yrs1-5 unless outline only"/>
  </r>
  <r>
    <s v="23/04443/COU"/>
    <s v="116A Church Road Redfield Bristol BS5 9LJ"/>
    <s v="Permission"/>
    <n v="1"/>
    <n v="1"/>
    <n v="1"/>
    <n v="0"/>
    <n v="0"/>
    <n v="0"/>
    <x v="1"/>
    <x v="16"/>
    <n v="1.00516139221E-2"/>
    <s v="Permissions assumed yrs1-5 unless outline only"/>
  </r>
  <r>
    <s v="23/04463/CU"/>
    <s v="Upper Floors 29 &amp; 31 Alma Vale Road Bristol BS8 2HL"/>
    <s v="Permission"/>
    <n v="2"/>
    <n v="2"/>
    <n v="2"/>
    <n v="0"/>
    <n v="0"/>
    <n v="0"/>
    <x v="3"/>
    <x v="14"/>
    <n v="2.5753863815899999E-2"/>
    <s v="Permissions assumed yrs1-5 unless outline only"/>
  </r>
  <r>
    <s v="23/04509/F"/>
    <s v="5 Belvoir Road Bristol BS6 5DG"/>
    <s v="Permission"/>
    <n v="-1"/>
    <n v="-1"/>
    <n v="-1"/>
    <n v="0"/>
    <n v="0"/>
    <n v="0"/>
    <x v="3"/>
    <x v="10"/>
    <n v="2.6333375000599998E-2"/>
    <s v="Permissions assumed yrs1-5 unless outline only"/>
  </r>
  <r>
    <s v="23/04790/CU"/>
    <s v="83 St Marks Road Bristol BS5 6HX"/>
    <s v="Permission"/>
    <n v="1"/>
    <n v="1"/>
    <n v="1"/>
    <n v="0"/>
    <n v="0"/>
    <n v="0"/>
    <x v="1"/>
    <x v="16"/>
    <n v="8.8297499999700005E-3"/>
    <s v="Permissions assumed yrs1-5 unless outline only"/>
  </r>
  <r>
    <s v="23/04855/COU"/>
    <s v="109 Sandy Park Road Bristol BS4 3PG"/>
    <s v="Permission"/>
    <n v="2"/>
    <n v="2"/>
    <n v="2"/>
    <n v="0"/>
    <n v="0"/>
    <n v="0"/>
    <x v="2"/>
    <x v="5"/>
    <n v="1.48508749994E-2"/>
    <s v="Permissions assumed yrs1-5 unless outline only"/>
  </r>
  <r>
    <s v="23/04964/F"/>
    <s v="Land Of Former 4 Beaufort Close Bristol BS5 8DJ"/>
    <s v="Permission"/>
    <n v="1"/>
    <n v="1"/>
    <n v="1"/>
    <n v="0"/>
    <n v="0"/>
    <n v="0"/>
    <x v="1"/>
    <x v="26"/>
    <n v="3.7915112135199998E-2"/>
    <s v="Permissions assumed yrs1-5 unless outline only"/>
  </r>
  <r>
    <s v="23/70083/DM"/>
    <s v="250 Stapleton Road Easton Bristol BS5 0NT"/>
    <s v="Permission"/>
    <n v="-1"/>
    <n v="-1"/>
    <n v="-1"/>
    <n v="0"/>
    <n v="0"/>
    <n v="0"/>
    <x v="1"/>
    <x v="1"/>
    <n v="9.1756250008000004E-3"/>
    <s v="Permissions assumed yrs1-5 unless outline only"/>
  </r>
  <r>
    <s v="23/70109/DM"/>
    <s v="67 Highridge Road Bishopsworth Bristol BS13 8HJ"/>
    <s v="Permission"/>
    <n v="-1"/>
    <n v="-1"/>
    <n v="-1"/>
    <n v="0"/>
    <n v="0"/>
    <n v="0"/>
    <x v="2"/>
    <x v="20"/>
    <n v="3.1141344999299998E-2"/>
    <s v="Permissions assumed yrs1-5 unless outline only"/>
  </r>
  <r>
    <s v="23/70149/DM"/>
    <s v="11 St Lucia Crescent Bristol BS7 0XR"/>
    <s v="Permission"/>
    <n v="-1"/>
    <n v="-1"/>
    <n v="-1"/>
    <n v="0"/>
    <n v="0"/>
    <n v="0"/>
    <x v="3"/>
    <x v="22"/>
    <n v="2.6968952046599999E-2"/>
    <s v="Permissions assumed yrs1-5 unless outline only"/>
  </r>
  <r>
    <s v="23/70154/DM"/>
    <s v="1 Somerset Terrace Bristol BS3 4LL"/>
    <s v="Permission"/>
    <n v="-1"/>
    <n v="-1"/>
    <n v="-1"/>
    <n v="0"/>
    <n v="0"/>
    <n v="0"/>
    <x v="2"/>
    <x v="30"/>
    <n v="2.7072500000699998E-2"/>
    <s v="Permissions assumed yrs1-5 unless outline only"/>
  </r>
  <r>
    <s v="24/00025/COU"/>
    <s v="14 Montpelier Court Station Road Montpelier Bristol BS6 5EA"/>
    <s v="Permission"/>
    <n v="1"/>
    <n v="1"/>
    <n v="1"/>
    <n v="0"/>
    <n v="0"/>
    <n v="0"/>
    <x v="3"/>
    <x v="10"/>
    <n v="4.8714933642400003E-3"/>
    <s v="Permissions assumed yrs1-5 unless outline only"/>
  </r>
  <r>
    <s v="24/00030/N"/>
    <s v="143 Speedwell Road Bristol BS5 7SP"/>
    <s v="Permission"/>
    <n v="-1"/>
    <n v="-1"/>
    <n v="-1"/>
    <n v="0"/>
    <n v="0"/>
    <n v="0"/>
    <x v="1"/>
    <x v="17"/>
    <n v="7.8974333980899994E-2"/>
    <s v="Permissions assumed yrs1-5 unless outline only"/>
  </r>
  <r>
    <s v="24/00479/COU"/>
    <s v="341 Southmead Road Southmead Bristol BS10 5LW"/>
    <s v="Permission"/>
    <n v="1"/>
    <n v="1"/>
    <n v="1"/>
    <n v="0"/>
    <n v="0"/>
    <n v="0"/>
    <x v="3"/>
    <x v="9"/>
    <n v="1.18486991626E-2"/>
    <s v="Permissions assumed yrs1-5 unless outline only"/>
  </r>
  <r>
    <s v="24/70037/DM"/>
    <s v="31A Shirehampton Road Stoke Bishop Bristol BS9 1BL"/>
    <s v="Permission"/>
    <n v="-1"/>
    <n v="-1"/>
    <n v="-1"/>
    <n v="0"/>
    <n v="0"/>
    <n v="0"/>
    <x v="3"/>
    <x v="28"/>
    <n v="0.13000948931299999"/>
    <s v="Permissions assumed yrs1-5 unless outline only"/>
  </r>
  <r>
    <s v="3210P/83N"/>
    <s v="Land at 53 Lewington Road, Fishponds"/>
    <s v="Permission"/>
    <n v="1"/>
    <n v="1"/>
    <n v="1"/>
    <n v="0"/>
    <n v="0"/>
    <n v="0"/>
    <x v="1"/>
    <x v="3"/>
    <n v="6.7293172999999998E-2"/>
    <s v="Permissions assumed yrs1-5 unless outline only"/>
  </r>
  <r>
    <s v="92/00392/F"/>
    <s v="Adj. The Chestnuts, Bonville Road, Brislington"/>
    <s v="Permission"/>
    <n v="1"/>
    <n v="1"/>
    <n v="1"/>
    <n v="0"/>
    <n v="0"/>
    <n v="0"/>
    <x v="2"/>
    <x v="12"/>
    <n v="0.123821960057"/>
    <s v="Permissions assumed yrs1-5 unless outline only"/>
  </r>
  <r>
    <m/>
    <m/>
    <m/>
    <m/>
    <m/>
    <m/>
    <m/>
    <m/>
    <m/>
    <x v="4"/>
    <x v="34"/>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
  <r>
    <s v="Small sites windfall"/>
    <x v="0"/>
    <n v="0"/>
    <n v="190"/>
    <n v="229"/>
    <n v="0"/>
    <n v="419"/>
    <n v="419"/>
  </r>
  <r>
    <s v="Small sites windfall"/>
    <x v="1"/>
    <n v="0"/>
    <n v="471"/>
    <n v="566"/>
    <n v="0"/>
    <n v="1037"/>
    <n v="1037"/>
  </r>
  <r>
    <s v="Small sites windfall"/>
    <x v="2"/>
    <n v="0"/>
    <n v="336"/>
    <n v="403"/>
    <n v="0"/>
    <n v="739"/>
    <n v="739"/>
  </r>
  <r>
    <s v="Small sites windfall"/>
    <x v="3"/>
    <n v="0"/>
    <n v="502"/>
    <n v="602"/>
    <n v="0"/>
    <n v="1104"/>
    <n v="1104"/>
  </r>
  <r>
    <s v="Urban potential"/>
    <x v="0"/>
    <n v="0"/>
    <n v="0"/>
    <n v="0"/>
    <n v="254"/>
    <n v="0"/>
    <n v="254"/>
  </r>
  <r>
    <s v="Urban potential"/>
    <x v="1"/>
    <n v="0"/>
    <n v="0"/>
    <n v="0"/>
    <n v="627"/>
    <n v="0"/>
    <n v="627"/>
  </r>
  <r>
    <s v="Urban potential"/>
    <x v="2"/>
    <n v="0"/>
    <n v="0"/>
    <n v="0"/>
    <n v="468"/>
    <n v="0"/>
    <n v="468"/>
  </r>
  <r>
    <s v="Urban potential"/>
    <x v="3"/>
    <n v="0"/>
    <n v="0"/>
    <n v="0"/>
    <n v="910"/>
    <n v="0"/>
    <n v="910"/>
  </r>
  <r>
    <s v="Student accommodation"/>
    <x v="0"/>
    <n v="0"/>
    <n v="151"/>
    <n v="182"/>
    <n v="0"/>
    <n v="333"/>
    <n v="333"/>
  </r>
  <r>
    <s v="Student accommodation"/>
    <x v="1"/>
    <n v="0"/>
    <n v="0"/>
    <n v="0"/>
    <n v="0"/>
    <n v="0"/>
    <n v="0"/>
  </r>
  <r>
    <s v="Student accommodation"/>
    <x v="2"/>
    <n v="0"/>
    <n v="0"/>
    <n v="0"/>
    <n v="0"/>
    <n v="0"/>
    <n v="0"/>
  </r>
  <r>
    <s v="Student accommodation"/>
    <x v="3"/>
    <n v="0"/>
    <n v="133"/>
    <n v="159"/>
    <n v="0"/>
    <n v="292"/>
    <n v="29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996177E-0DA3-4065-8405-46F1EF56B081}" name="PivotTable7"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Strategy Area">
  <location ref="A47:G53" firstHeaderRow="0" firstDataRow="1" firstDataCol="1"/>
  <pivotFields count="13">
    <pivotField showAll="0"/>
    <pivotField showAll="0"/>
    <pivotField showAll="0"/>
    <pivotField dataField="1" showAll="0"/>
    <pivotField dataField="1" showAll="0"/>
    <pivotField dataField="1" showAll="0"/>
    <pivotField dataField="1" showAll="0"/>
    <pivotField dataField="1" showAll="0"/>
    <pivotField dataField="1" showAll="0"/>
    <pivotField axis="axisRow" showAll="0">
      <items count="6">
        <item x="0"/>
        <item x="1"/>
        <item x="3"/>
        <item x="2"/>
        <item x="4"/>
        <item t="default"/>
      </items>
    </pivotField>
    <pivotField showAll="0"/>
    <pivotField showAll="0"/>
    <pivotField showAll="0"/>
  </pivotFields>
  <rowFields count="1">
    <field x="9"/>
  </rowFields>
  <rowItems count="6">
    <i>
      <x/>
    </i>
    <i>
      <x v="1"/>
    </i>
    <i>
      <x v="2"/>
    </i>
    <i>
      <x v="3"/>
    </i>
    <i>
      <x v="4"/>
    </i>
    <i t="grand">
      <x/>
    </i>
  </rowItems>
  <colFields count="1">
    <field x="-2"/>
  </colFields>
  <colItems count="6">
    <i>
      <x/>
    </i>
    <i i="1">
      <x v="1"/>
    </i>
    <i i="2">
      <x v="2"/>
    </i>
    <i i="3">
      <x v="3"/>
    </i>
    <i i="4">
      <x v="4"/>
    </i>
    <i i="5">
      <x v="5"/>
    </i>
  </colItems>
  <dataFields count="6">
    <dataField name="Sum of 2025 to 29" fld="5" baseField="0" baseItem="0"/>
    <dataField name="Sum of 2030 to 34" fld="6" baseField="0" baseItem="0"/>
    <dataField name="Sum of 2035 to 40" fld="7" baseField="0" baseItem="0"/>
    <dataField name="Sum of 2041 on" fld="8" baseField="0" baseItem="0"/>
    <dataField name="Sum of Total to 2040" fld="4" baseField="0" baseItem="0"/>
    <dataField name="Sum of Full capacity"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4AABAA7-BB58-4966-B542-467EF50882EE}" name="PivotTable8"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7:G62" firstHeaderRow="0" firstDataRow="1" firstDataCol="1"/>
  <pivotFields count="8">
    <pivotField showAll="0"/>
    <pivotField axis="axisRow" showAll="0">
      <items count="5">
        <item x="0"/>
        <item x="2"/>
        <item x="3"/>
        <item x="1"/>
        <item t="default"/>
      </items>
    </pivotField>
    <pivotField dataField="1" showAll="0"/>
    <pivotField dataField="1" showAll="0"/>
    <pivotField dataField="1" showAll="0"/>
    <pivotField dataField="1" showAll="0"/>
    <pivotField dataField="1" showAll="0"/>
    <pivotField dataField="1" showAll="0"/>
  </pivotFields>
  <rowFields count="1">
    <field x="1"/>
  </rowFields>
  <rowItems count="5">
    <i>
      <x/>
    </i>
    <i>
      <x v="1"/>
    </i>
    <i>
      <x v="2"/>
    </i>
    <i>
      <x v="3"/>
    </i>
    <i t="grand">
      <x/>
    </i>
  </rowItems>
  <colFields count="1">
    <field x="-2"/>
  </colFields>
  <colItems count="6">
    <i>
      <x/>
    </i>
    <i i="1">
      <x v="1"/>
    </i>
    <i i="2">
      <x v="2"/>
    </i>
    <i i="3">
      <x v="3"/>
    </i>
    <i i="4">
      <x v="4"/>
    </i>
    <i i="5">
      <x v="5"/>
    </i>
  </colItems>
  <dataFields count="6">
    <dataField name="Sum of 2025 to 29" fld="2" baseField="0" baseItem="0"/>
    <dataField name="Sum of 2030 to 34" fld="3" baseField="0" baseItem="0"/>
    <dataField name="Sum of 2035 to 40" fld="4" baseField="0" baseItem="0"/>
    <dataField name="Sum of 2041 on" fld="5" baseField="0" baseItem="0"/>
    <dataField name="Sum of Total to 2040" fld="6" baseField="0" baseItem="0"/>
    <dataField name="Sum of Full capacity" fld="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5081CBE-7BD1-4D1C-9C3E-2E17F372BBDE}"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Ward">
  <location ref="A37:G73" firstHeaderRow="0" firstDataRow="1" firstDataCol="1"/>
  <pivotFields count="13">
    <pivotField showAll="0"/>
    <pivotField showAll="0"/>
    <pivotField showAll="0"/>
    <pivotField dataField="1" showAll="0"/>
    <pivotField dataField="1" showAll="0"/>
    <pivotField dataField="1" showAll="0"/>
    <pivotField dataField="1" showAll="0"/>
    <pivotField dataField="1" showAll="0"/>
    <pivotField dataField="1" showAll="0"/>
    <pivotField showAll="0"/>
    <pivotField axis="axisRow" showAll="0">
      <items count="36">
        <item x="10"/>
        <item x="31"/>
        <item x="6"/>
        <item x="11"/>
        <item x="7"/>
        <item x="12"/>
        <item x="5"/>
        <item x="0"/>
        <item x="13"/>
        <item x="14"/>
        <item x="15"/>
        <item x="16"/>
        <item x="17"/>
        <item x="18"/>
        <item x="19"/>
        <item x="20"/>
        <item x="21"/>
        <item x="33"/>
        <item x="3"/>
        <item x="22"/>
        <item x="2"/>
        <item x="32"/>
        <item x="1"/>
        <item x="8"/>
        <item x="23"/>
        <item x="9"/>
        <item x="4"/>
        <item x="24"/>
        <item x="25"/>
        <item x="26"/>
        <item x="27"/>
        <item x="28"/>
        <item x="29"/>
        <item x="30"/>
        <item x="34"/>
        <item t="default"/>
      </items>
    </pivotField>
    <pivotField showAll="0"/>
    <pivotField showAll="0"/>
  </pivotFields>
  <rowFields count="1">
    <field x="10"/>
  </rowFields>
  <rowItems count="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t="grand">
      <x/>
    </i>
  </rowItems>
  <colFields count="1">
    <field x="-2"/>
  </colFields>
  <colItems count="6">
    <i>
      <x/>
    </i>
    <i i="1">
      <x v="1"/>
    </i>
    <i i="2">
      <x v="2"/>
    </i>
    <i i="3">
      <x v="3"/>
    </i>
    <i i="4">
      <x v="4"/>
    </i>
    <i i="5">
      <x v="5"/>
    </i>
  </colItems>
  <dataFields count="6">
    <dataField name="Sum of 2025 to 29" fld="5" baseField="0" baseItem="0"/>
    <dataField name="Sum of 2030 to 34" fld="6" baseField="0" baseItem="0"/>
    <dataField name="Sum of 2035 to 40" fld="7" baseField="0" baseItem="0"/>
    <dataField name="Sum of 2041 on" fld="8" baseField="0" baseItem="0"/>
    <dataField name="Sum of Total to 2040" fld="4" baseField="0" baseItem="0"/>
    <dataField name="Sum of Full capacity"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F8E07-EC4E-465B-B76E-FDB3B124821B}">
  <dimension ref="A1:H33"/>
  <sheetViews>
    <sheetView tabSelected="1" workbookViewId="0"/>
  </sheetViews>
  <sheetFormatPr defaultRowHeight="14.5" x14ac:dyDescent="0.35"/>
  <cols>
    <col min="1" max="1" width="46.36328125" customWidth="1"/>
    <col min="2" max="4" width="15.453125" bestFit="1" customWidth="1"/>
    <col min="5" max="5" width="13.54296875" bestFit="1" customWidth="1"/>
    <col min="6" max="6" width="17.6328125" bestFit="1" customWidth="1"/>
    <col min="7" max="7" width="17.90625" bestFit="1" customWidth="1"/>
    <col min="8" max="8" width="16.81640625" customWidth="1"/>
  </cols>
  <sheetData>
    <row r="1" spans="1:8" ht="18.5" x14ac:dyDescent="0.45">
      <c r="A1" s="1" t="s">
        <v>1562</v>
      </c>
    </row>
    <row r="2" spans="1:8" ht="16" x14ac:dyDescent="0.4">
      <c r="A2" s="2" t="s">
        <v>1573</v>
      </c>
    </row>
    <row r="4" spans="1:8" x14ac:dyDescent="0.35">
      <c r="A4" s="12" t="s">
        <v>1574</v>
      </c>
      <c r="B4" s="12"/>
      <c r="C4" s="12"/>
      <c r="D4" s="12"/>
      <c r="E4" s="12"/>
      <c r="F4" s="12"/>
      <c r="G4" s="12"/>
      <c r="H4" s="12"/>
    </row>
    <row r="5" spans="1:8" x14ac:dyDescent="0.35">
      <c r="A5" s="12" t="s">
        <v>1575</v>
      </c>
      <c r="B5" s="12"/>
      <c r="C5" s="13"/>
      <c r="D5" s="13"/>
      <c r="E5" s="13"/>
      <c r="F5" s="13"/>
      <c r="G5" s="13"/>
      <c r="H5" s="13"/>
    </row>
    <row r="6" spans="1:8" ht="30.5" customHeight="1" x14ac:dyDescent="0.35">
      <c r="A6" s="12" t="s">
        <v>1542</v>
      </c>
      <c r="B6" s="12"/>
      <c r="C6" s="12"/>
      <c r="D6" s="12"/>
      <c r="E6" s="12"/>
      <c r="F6" s="12"/>
      <c r="G6" s="12"/>
      <c r="H6" s="12"/>
    </row>
    <row r="7" spans="1:8" ht="33" customHeight="1" x14ac:dyDescent="0.35">
      <c r="A7" s="12" t="s">
        <v>1543</v>
      </c>
      <c r="B7" s="12"/>
      <c r="C7" s="12"/>
      <c r="D7" s="12"/>
      <c r="E7" s="12"/>
      <c r="F7" s="12"/>
      <c r="G7" s="13"/>
      <c r="H7" s="13"/>
    </row>
    <row r="8" spans="1:8" x14ac:dyDescent="0.35">
      <c r="A8" s="12" t="s">
        <v>1544</v>
      </c>
      <c r="B8" s="12"/>
      <c r="C8" s="12"/>
      <c r="D8" s="12"/>
      <c r="E8" s="12"/>
      <c r="F8" s="12"/>
      <c r="G8" s="12"/>
      <c r="H8" s="12"/>
    </row>
    <row r="9" spans="1:8" x14ac:dyDescent="0.35">
      <c r="A9" s="11" t="s">
        <v>1576</v>
      </c>
      <c r="B9" s="11"/>
      <c r="C9" s="12"/>
      <c r="D9" s="12"/>
      <c r="E9" s="12"/>
      <c r="F9" s="12"/>
      <c r="G9" s="12"/>
      <c r="H9" s="12"/>
    </row>
    <row r="11" spans="1:8" ht="18.5" x14ac:dyDescent="0.45">
      <c r="A11" s="1" t="s">
        <v>1545</v>
      </c>
      <c r="B11" s="1"/>
    </row>
    <row r="13" spans="1:8" x14ac:dyDescent="0.35">
      <c r="A13" s="3" t="s">
        <v>1546</v>
      </c>
      <c r="B13" s="3" t="s">
        <v>1561</v>
      </c>
      <c r="C13" s="3" t="s">
        <v>1547</v>
      </c>
      <c r="D13" s="4"/>
      <c r="E13" s="4"/>
      <c r="F13" s="4"/>
      <c r="G13" s="3" t="s">
        <v>1563</v>
      </c>
      <c r="H13" s="3" t="s">
        <v>1564</v>
      </c>
    </row>
    <row r="14" spans="1:8" x14ac:dyDescent="0.35">
      <c r="A14" s="4"/>
      <c r="B14" s="3"/>
      <c r="C14" s="3" t="s">
        <v>1526</v>
      </c>
      <c r="D14" s="3" t="s">
        <v>1527</v>
      </c>
      <c r="E14" s="3" t="s">
        <v>1528</v>
      </c>
      <c r="F14" s="3" t="s">
        <v>1529</v>
      </c>
      <c r="G14" s="3"/>
      <c r="H14" s="4"/>
    </row>
    <row r="15" spans="1:8" x14ac:dyDescent="0.35">
      <c r="A15" t="s">
        <v>1560</v>
      </c>
      <c r="B15" s="6">
        <v>3032</v>
      </c>
      <c r="C15" s="7"/>
      <c r="D15" s="7"/>
      <c r="E15" s="7"/>
      <c r="F15" s="7"/>
      <c r="G15" s="6">
        <v>3032</v>
      </c>
      <c r="H15" s="6">
        <v>3032</v>
      </c>
    </row>
    <row r="16" spans="1:8" x14ac:dyDescent="0.35">
      <c r="A16" t="s">
        <v>1548</v>
      </c>
      <c r="B16" s="7"/>
      <c r="C16" s="6">
        <v>14611</v>
      </c>
      <c r="D16" s="6">
        <v>10155</v>
      </c>
      <c r="E16" s="6">
        <v>4154</v>
      </c>
      <c r="F16" s="6">
        <v>3750</v>
      </c>
      <c r="G16" s="6">
        <v>28920</v>
      </c>
      <c r="H16" s="6">
        <v>32670</v>
      </c>
    </row>
    <row r="17" spans="1:8" x14ac:dyDescent="0.35">
      <c r="A17" t="s">
        <v>1549</v>
      </c>
      <c r="B17" s="7"/>
      <c r="C17">
        <v>0</v>
      </c>
      <c r="D17" s="6">
        <v>1784</v>
      </c>
      <c r="E17" s="6">
        <v>2141</v>
      </c>
      <c r="F17" s="6">
        <v>2259</v>
      </c>
      <c r="G17" s="6">
        <v>3925</v>
      </c>
      <c r="H17" s="6">
        <v>6184</v>
      </c>
    </row>
    <row r="18" spans="1:8" x14ac:dyDescent="0.35">
      <c r="A18" s="5" t="s">
        <v>1525</v>
      </c>
      <c r="B18" s="10">
        <v>3032</v>
      </c>
      <c r="C18" s="10">
        <v>14611</v>
      </c>
      <c r="D18" s="10">
        <v>11939</v>
      </c>
      <c r="E18" s="10">
        <v>6295</v>
      </c>
      <c r="F18" s="10">
        <v>6009</v>
      </c>
      <c r="G18" s="10">
        <v>35877</v>
      </c>
      <c r="H18" s="10">
        <v>41886</v>
      </c>
    </row>
    <row r="20" spans="1:8" ht="18.5" x14ac:dyDescent="0.45">
      <c r="A20" s="1" t="s">
        <v>1550</v>
      </c>
      <c r="B20" s="1"/>
    </row>
    <row r="22" spans="1:8" x14ac:dyDescent="0.35">
      <c r="A22" s="3" t="s">
        <v>1551</v>
      </c>
      <c r="B22" s="3" t="s">
        <v>1561</v>
      </c>
      <c r="C22" s="3" t="s">
        <v>1547</v>
      </c>
      <c r="D22" s="4"/>
      <c r="E22" s="4"/>
      <c r="F22" s="4"/>
      <c r="G22" s="3" t="s">
        <v>1563</v>
      </c>
      <c r="H22" s="3" t="s">
        <v>1564</v>
      </c>
    </row>
    <row r="23" spans="1:8" x14ac:dyDescent="0.35">
      <c r="A23" s="4"/>
      <c r="B23" s="3"/>
      <c r="C23" s="3" t="s">
        <v>1526</v>
      </c>
      <c r="D23" s="3" t="s">
        <v>1527</v>
      </c>
      <c r="E23" s="3" t="s">
        <v>1528</v>
      </c>
      <c r="F23" s="3" t="s">
        <v>1529</v>
      </c>
      <c r="G23" s="3"/>
      <c r="H23" s="4"/>
    </row>
    <row r="24" spans="1:8" x14ac:dyDescent="0.35">
      <c r="A24" t="s">
        <v>1560</v>
      </c>
      <c r="B24" s="6">
        <v>3032</v>
      </c>
      <c r="C24" s="7"/>
      <c r="D24" s="7"/>
      <c r="E24" s="7"/>
      <c r="F24" s="7"/>
      <c r="G24" s="6">
        <v>3032</v>
      </c>
      <c r="H24" s="6">
        <v>3032</v>
      </c>
    </row>
    <row r="25" spans="1:8" x14ac:dyDescent="0.35">
      <c r="A25" t="s">
        <v>1552</v>
      </c>
      <c r="B25" s="7"/>
      <c r="C25" s="6">
        <v>8026</v>
      </c>
      <c r="D25" s="6">
        <v>5677</v>
      </c>
      <c r="E25" s="6">
        <v>2349</v>
      </c>
      <c r="F25" s="6">
        <v>3750</v>
      </c>
      <c r="G25" s="6">
        <v>16052</v>
      </c>
      <c r="H25" s="6">
        <v>19802</v>
      </c>
    </row>
    <row r="26" spans="1:8" x14ac:dyDescent="0.35">
      <c r="A26" t="s">
        <v>1553</v>
      </c>
      <c r="B26" s="7"/>
      <c r="C26" s="6">
        <v>6585</v>
      </c>
      <c r="D26" s="6">
        <v>2964</v>
      </c>
      <c r="E26">
        <v>0</v>
      </c>
      <c r="F26">
        <v>0</v>
      </c>
      <c r="G26" s="6">
        <v>9549</v>
      </c>
      <c r="H26" s="6">
        <v>9549</v>
      </c>
    </row>
    <row r="27" spans="1:8" x14ac:dyDescent="0.35">
      <c r="A27" t="s">
        <v>1554</v>
      </c>
      <c r="B27" s="7"/>
      <c r="C27">
        <v>0</v>
      </c>
      <c r="D27">
        <v>593</v>
      </c>
      <c r="E27">
        <v>709</v>
      </c>
      <c r="F27">
        <v>0</v>
      </c>
      <c r="G27" s="6">
        <v>1302</v>
      </c>
      <c r="H27" s="6">
        <v>1302</v>
      </c>
    </row>
    <row r="28" spans="1:8" x14ac:dyDescent="0.35">
      <c r="A28" t="s">
        <v>1555</v>
      </c>
      <c r="B28" s="7"/>
      <c r="C28">
        <v>0</v>
      </c>
      <c r="D28">
        <v>512</v>
      </c>
      <c r="E28">
        <v>605</v>
      </c>
      <c r="F28">
        <v>0</v>
      </c>
      <c r="G28" s="6">
        <v>1117</v>
      </c>
      <c r="H28" s="6">
        <v>1117</v>
      </c>
    </row>
    <row r="29" spans="1:8" x14ac:dyDescent="0.35">
      <c r="A29" t="s">
        <v>1556</v>
      </c>
      <c r="B29" s="7"/>
      <c r="C29">
        <v>0</v>
      </c>
      <c r="D29">
        <v>409</v>
      </c>
      <c r="E29">
        <v>491</v>
      </c>
      <c r="F29">
        <v>0</v>
      </c>
      <c r="G29">
        <v>900</v>
      </c>
      <c r="H29">
        <v>900</v>
      </c>
    </row>
    <row r="30" spans="1:8" x14ac:dyDescent="0.35">
      <c r="A30" t="s">
        <v>1557</v>
      </c>
      <c r="B30" s="7"/>
      <c r="C30">
        <v>0</v>
      </c>
      <c r="D30" s="6">
        <v>1500</v>
      </c>
      <c r="E30" s="6">
        <v>1800</v>
      </c>
      <c r="F30">
        <v>0</v>
      </c>
      <c r="G30" s="6">
        <v>3300</v>
      </c>
      <c r="H30" s="6">
        <v>3300</v>
      </c>
    </row>
    <row r="31" spans="1:8" x14ac:dyDescent="0.35">
      <c r="A31" t="s">
        <v>1558</v>
      </c>
      <c r="B31" s="7"/>
      <c r="C31">
        <v>0</v>
      </c>
      <c r="D31">
        <v>0</v>
      </c>
      <c r="E31">
        <v>0</v>
      </c>
      <c r="F31" s="6">
        <v>2259</v>
      </c>
      <c r="G31">
        <v>0</v>
      </c>
      <c r="H31" s="6">
        <v>2259</v>
      </c>
    </row>
    <row r="32" spans="1:8" x14ac:dyDescent="0.35">
      <c r="A32" t="s">
        <v>1559</v>
      </c>
      <c r="B32" s="7"/>
      <c r="C32">
        <v>0</v>
      </c>
      <c r="D32">
        <v>284</v>
      </c>
      <c r="E32">
        <v>341</v>
      </c>
      <c r="F32">
        <v>0</v>
      </c>
      <c r="G32">
        <v>625</v>
      </c>
      <c r="H32">
        <v>625</v>
      </c>
    </row>
    <row r="33" spans="1:8" x14ac:dyDescent="0.35">
      <c r="A33" s="5" t="s">
        <v>1525</v>
      </c>
      <c r="B33" s="10">
        <v>3032</v>
      </c>
      <c r="C33" s="10">
        <v>14611</v>
      </c>
      <c r="D33" s="10">
        <v>11939</v>
      </c>
      <c r="E33" s="10">
        <v>6295</v>
      </c>
      <c r="F33" s="10">
        <v>6009</v>
      </c>
      <c r="G33" s="10">
        <v>35877</v>
      </c>
      <c r="H33" s="10">
        <v>41886</v>
      </c>
    </row>
  </sheetData>
  <mergeCells count="6">
    <mergeCell ref="A9:H9"/>
    <mergeCell ref="A4:H4"/>
    <mergeCell ref="A5:H5"/>
    <mergeCell ref="A6:H6"/>
    <mergeCell ref="A7:H7"/>
    <mergeCell ref="A8:H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D1C04-23A7-44F4-BAB6-86FE065E7E44}">
  <dimension ref="A1:H62"/>
  <sheetViews>
    <sheetView workbookViewId="0"/>
  </sheetViews>
  <sheetFormatPr defaultRowHeight="14.5" x14ac:dyDescent="0.35"/>
  <cols>
    <col min="1" max="1" width="46.36328125" customWidth="1"/>
    <col min="2" max="4" width="15.453125" bestFit="1" customWidth="1"/>
    <col min="5" max="5" width="13.54296875" bestFit="1" customWidth="1"/>
    <col min="6" max="6" width="17.6328125" bestFit="1" customWidth="1"/>
    <col min="7" max="7" width="17.90625" bestFit="1" customWidth="1"/>
    <col min="8" max="8" width="16.81640625" customWidth="1"/>
  </cols>
  <sheetData>
    <row r="1" spans="1:8" ht="18.5" x14ac:dyDescent="0.45">
      <c r="A1" s="1" t="s">
        <v>1562</v>
      </c>
    </row>
    <row r="2" spans="1:8" ht="16" x14ac:dyDescent="0.4">
      <c r="A2" s="2" t="s">
        <v>1573</v>
      </c>
    </row>
    <row r="4" spans="1:8" x14ac:dyDescent="0.35">
      <c r="A4" s="12" t="s">
        <v>1574</v>
      </c>
      <c r="B4" s="12"/>
      <c r="C4" s="12"/>
      <c r="D4" s="12"/>
      <c r="E4" s="12"/>
      <c r="F4" s="12"/>
      <c r="G4" s="12"/>
      <c r="H4" s="12"/>
    </row>
    <row r="5" spans="1:8" x14ac:dyDescent="0.35">
      <c r="A5" s="12" t="s">
        <v>1575</v>
      </c>
      <c r="B5" s="12"/>
      <c r="C5" s="13"/>
      <c r="D5" s="13"/>
      <c r="E5" s="13"/>
      <c r="F5" s="13"/>
      <c r="G5" s="13"/>
      <c r="H5" s="13"/>
    </row>
    <row r="6" spans="1:8" ht="30.5" customHeight="1" x14ac:dyDescent="0.35">
      <c r="A6" s="12" t="s">
        <v>1542</v>
      </c>
      <c r="B6" s="12"/>
      <c r="C6" s="12"/>
      <c r="D6" s="12"/>
      <c r="E6" s="12"/>
      <c r="F6" s="12"/>
      <c r="G6" s="12"/>
      <c r="H6" s="12"/>
    </row>
    <row r="7" spans="1:8" ht="33" customHeight="1" x14ac:dyDescent="0.35">
      <c r="A7" s="12" t="s">
        <v>1543</v>
      </c>
      <c r="B7" s="12"/>
      <c r="C7" s="12"/>
      <c r="D7" s="12"/>
      <c r="E7" s="12"/>
      <c r="F7" s="12"/>
      <c r="G7" s="13"/>
      <c r="H7" s="13"/>
    </row>
    <row r="8" spans="1:8" x14ac:dyDescent="0.35">
      <c r="A8" s="12" t="s">
        <v>1544</v>
      </c>
      <c r="B8" s="12"/>
      <c r="C8" s="12"/>
      <c r="D8" s="12"/>
      <c r="E8" s="12"/>
      <c r="F8" s="12"/>
      <c r="G8" s="12"/>
      <c r="H8" s="12"/>
    </row>
    <row r="9" spans="1:8" x14ac:dyDescent="0.35">
      <c r="A9" s="11" t="s">
        <v>1576</v>
      </c>
      <c r="B9" s="11"/>
      <c r="C9" s="12"/>
      <c r="D9" s="12"/>
      <c r="E9" s="12"/>
      <c r="F9" s="12"/>
      <c r="G9" s="12"/>
      <c r="H9" s="12"/>
    </row>
    <row r="11" spans="1:8" ht="18.5" x14ac:dyDescent="0.45">
      <c r="A11" s="1" t="s">
        <v>1545</v>
      </c>
      <c r="B11" s="1"/>
    </row>
    <row r="13" spans="1:8" x14ac:dyDescent="0.35">
      <c r="A13" s="3" t="s">
        <v>1546</v>
      </c>
      <c r="B13" s="3" t="s">
        <v>1561</v>
      </c>
      <c r="C13" s="3" t="s">
        <v>1547</v>
      </c>
      <c r="D13" s="4"/>
      <c r="E13" s="4"/>
      <c r="F13" s="4"/>
      <c r="G13" s="3" t="s">
        <v>1563</v>
      </c>
      <c r="H13" s="3" t="s">
        <v>1564</v>
      </c>
    </row>
    <row r="14" spans="1:8" x14ac:dyDescent="0.35">
      <c r="A14" s="4"/>
      <c r="B14" s="3"/>
      <c r="C14" s="3" t="s">
        <v>1526</v>
      </c>
      <c r="D14" s="3" t="s">
        <v>1527</v>
      </c>
      <c r="E14" s="3" t="s">
        <v>1528</v>
      </c>
      <c r="F14" s="3" t="s">
        <v>1529</v>
      </c>
      <c r="G14" s="3"/>
      <c r="H14" s="4"/>
    </row>
    <row r="15" spans="1:8" x14ac:dyDescent="0.35">
      <c r="A15" t="s">
        <v>1560</v>
      </c>
      <c r="B15" s="6">
        <v>3032</v>
      </c>
      <c r="C15" s="7"/>
      <c r="D15" s="7"/>
      <c r="E15" s="7"/>
      <c r="F15" s="7"/>
      <c r="G15" s="6">
        <v>3032</v>
      </c>
      <c r="H15" s="6">
        <v>3032</v>
      </c>
    </row>
    <row r="16" spans="1:8" x14ac:dyDescent="0.35">
      <c r="A16" t="s">
        <v>1548</v>
      </c>
      <c r="B16" s="7"/>
      <c r="C16" s="6">
        <v>14611</v>
      </c>
      <c r="D16" s="6">
        <v>10155</v>
      </c>
      <c r="E16" s="6">
        <v>4154</v>
      </c>
      <c r="F16" s="6">
        <v>3750</v>
      </c>
      <c r="G16" s="6">
        <v>28920</v>
      </c>
      <c r="H16" s="6">
        <v>32670</v>
      </c>
    </row>
    <row r="17" spans="1:8" x14ac:dyDescent="0.35">
      <c r="A17" t="s">
        <v>1549</v>
      </c>
      <c r="B17" s="7"/>
      <c r="C17">
        <v>0</v>
      </c>
      <c r="D17" s="6">
        <v>1784</v>
      </c>
      <c r="E17" s="6">
        <v>2141</v>
      </c>
      <c r="F17" s="6">
        <v>2259</v>
      </c>
      <c r="G17" s="6">
        <v>3925</v>
      </c>
      <c r="H17" s="6">
        <v>6184</v>
      </c>
    </row>
    <row r="18" spans="1:8" x14ac:dyDescent="0.35">
      <c r="A18" s="5" t="s">
        <v>1525</v>
      </c>
      <c r="B18" s="10">
        <v>3032</v>
      </c>
      <c r="C18" s="10">
        <v>14611</v>
      </c>
      <c r="D18" s="10">
        <v>11939</v>
      </c>
      <c r="E18" s="10">
        <v>6295</v>
      </c>
      <c r="F18" s="10">
        <v>6009</v>
      </c>
      <c r="G18" s="10">
        <v>35877</v>
      </c>
      <c r="H18" s="10">
        <v>41886</v>
      </c>
    </row>
    <row r="20" spans="1:8" ht="18.5" x14ac:dyDescent="0.45">
      <c r="A20" s="1" t="s">
        <v>1550</v>
      </c>
      <c r="B20" s="1"/>
    </row>
    <row r="22" spans="1:8" x14ac:dyDescent="0.35">
      <c r="A22" s="3" t="s">
        <v>1551</v>
      </c>
      <c r="B22" s="3" t="s">
        <v>1561</v>
      </c>
      <c r="C22" s="3" t="s">
        <v>1547</v>
      </c>
      <c r="D22" s="4"/>
      <c r="E22" s="4"/>
      <c r="F22" s="4"/>
      <c r="G22" s="3" t="s">
        <v>1563</v>
      </c>
      <c r="H22" s="3" t="s">
        <v>1564</v>
      </c>
    </row>
    <row r="23" spans="1:8" x14ac:dyDescent="0.35">
      <c r="A23" s="4"/>
      <c r="B23" s="3"/>
      <c r="C23" s="3" t="s">
        <v>1526</v>
      </c>
      <c r="D23" s="3" t="s">
        <v>1527</v>
      </c>
      <c r="E23" s="3" t="s">
        <v>1528</v>
      </c>
      <c r="F23" s="3" t="s">
        <v>1529</v>
      </c>
      <c r="G23" s="3"/>
      <c r="H23" s="4"/>
    </row>
    <row r="24" spans="1:8" x14ac:dyDescent="0.35">
      <c r="A24" t="s">
        <v>1560</v>
      </c>
      <c r="B24" s="6">
        <v>3032</v>
      </c>
      <c r="C24" s="7"/>
      <c r="D24" s="7"/>
      <c r="E24" s="7"/>
      <c r="F24" s="7"/>
      <c r="G24" s="6">
        <v>3032</v>
      </c>
      <c r="H24" s="6">
        <v>3032</v>
      </c>
    </row>
    <row r="25" spans="1:8" x14ac:dyDescent="0.35">
      <c r="A25" t="s">
        <v>1552</v>
      </c>
      <c r="B25" s="7"/>
      <c r="C25" s="6">
        <v>8026</v>
      </c>
      <c r="D25" s="6">
        <v>5677</v>
      </c>
      <c r="E25" s="6">
        <v>2349</v>
      </c>
      <c r="F25" s="6">
        <v>3750</v>
      </c>
      <c r="G25" s="6">
        <v>16052</v>
      </c>
      <c r="H25" s="6">
        <v>19802</v>
      </c>
    </row>
    <row r="26" spans="1:8" x14ac:dyDescent="0.35">
      <c r="A26" t="s">
        <v>1553</v>
      </c>
      <c r="B26" s="7"/>
      <c r="C26" s="6">
        <v>6585</v>
      </c>
      <c r="D26" s="6">
        <v>2964</v>
      </c>
      <c r="E26">
        <v>0</v>
      </c>
      <c r="F26">
        <v>0</v>
      </c>
      <c r="G26" s="6">
        <v>9549</v>
      </c>
      <c r="H26" s="6">
        <v>9549</v>
      </c>
    </row>
    <row r="27" spans="1:8" x14ac:dyDescent="0.35">
      <c r="A27" t="s">
        <v>1554</v>
      </c>
      <c r="B27" s="7"/>
      <c r="C27">
        <v>0</v>
      </c>
      <c r="D27">
        <v>593</v>
      </c>
      <c r="E27">
        <v>709</v>
      </c>
      <c r="F27">
        <v>0</v>
      </c>
      <c r="G27" s="6">
        <v>1302</v>
      </c>
      <c r="H27" s="6">
        <v>1302</v>
      </c>
    </row>
    <row r="28" spans="1:8" x14ac:dyDescent="0.35">
      <c r="A28" t="s">
        <v>1555</v>
      </c>
      <c r="B28" s="7"/>
      <c r="C28">
        <v>0</v>
      </c>
      <c r="D28">
        <v>512</v>
      </c>
      <c r="E28">
        <v>605</v>
      </c>
      <c r="F28">
        <v>0</v>
      </c>
      <c r="G28" s="6">
        <v>1117</v>
      </c>
      <c r="H28" s="6">
        <v>1117</v>
      </c>
    </row>
    <row r="29" spans="1:8" x14ac:dyDescent="0.35">
      <c r="A29" t="s">
        <v>1556</v>
      </c>
      <c r="B29" s="7"/>
      <c r="C29">
        <v>0</v>
      </c>
      <c r="D29">
        <v>409</v>
      </c>
      <c r="E29">
        <v>491</v>
      </c>
      <c r="F29">
        <v>0</v>
      </c>
      <c r="G29">
        <v>900</v>
      </c>
      <c r="H29">
        <v>900</v>
      </c>
    </row>
    <row r="30" spans="1:8" x14ac:dyDescent="0.35">
      <c r="A30" t="s">
        <v>1557</v>
      </c>
      <c r="B30" s="7"/>
      <c r="C30">
        <v>0</v>
      </c>
      <c r="D30" s="6">
        <v>1500</v>
      </c>
      <c r="E30" s="6">
        <v>1800</v>
      </c>
      <c r="F30">
        <v>0</v>
      </c>
      <c r="G30" s="6">
        <v>3300</v>
      </c>
      <c r="H30" s="6">
        <v>3300</v>
      </c>
    </row>
    <row r="31" spans="1:8" x14ac:dyDescent="0.35">
      <c r="A31" t="s">
        <v>1558</v>
      </c>
      <c r="B31" s="7"/>
      <c r="C31">
        <v>0</v>
      </c>
      <c r="D31">
        <v>0</v>
      </c>
      <c r="E31">
        <v>0</v>
      </c>
      <c r="F31" s="6">
        <v>2259</v>
      </c>
      <c r="G31">
        <v>0</v>
      </c>
      <c r="H31" s="6">
        <v>2259</v>
      </c>
    </row>
    <row r="32" spans="1:8" x14ac:dyDescent="0.35">
      <c r="A32" t="s">
        <v>1559</v>
      </c>
      <c r="B32" s="7"/>
      <c r="C32">
        <v>0</v>
      </c>
      <c r="D32">
        <v>284</v>
      </c>
      <c r="E32">
        <v>341</v>
      </c>
      <c r="F32">
        <v>0</v>
      </c>
      <c r="G32">
        <v>625</v>
      </c>
      <c r="H32">
        <v>625</v>
      </c>
    </row>
    <row r="33" spans="1:8" x14ac:dyDescent="0.35">
      <c r="A33" s="5" t="s">
        <v>1525</v>
      </c>
      <c r="B33" s="10">
        <v>3032</v>
      </c>
      <c r="C33" s="10">
        <v>14611</v>
      </c>
      <c r="D33" s="10">
        <v>11939</v>
      </c>
      <c r="E33" s="10">
        <v>6295</v>
      </c>
      <c r="F33" s="10">
        <v>6009</v>
      </c>
      <c r="G33" s="10">
        <v>35877</v>
      </c>
      <c r="H33" s="10">
        <v>41886</v>
      </c>
    </row>
    <row r="35" spans="1:8" ht="18.5" x14ac:dyDescent="0.45">
      <c r="A35" s="1" t="s">
        <v>1577</v>
      </c>
    </row>
    <row r="37" spans="1:8" x14ac:dyDescent="0.35">
      <c r="A37" s="3" t="s">
        <v>1578</v>
      </c>
      <c r="B37" s="3" t="s">
        <v>1561</v>
      </c>
      <c r="C37" s="3" t="s">
        <v>1547</v>
      </c>
      <c r="D37" s="4"/>
      <c r="E37" s="4"/>
      <c r="F37" s="4"/>
      <c r="G37" s="3" t="s">
        <v>1563</v>
      </c>
      <c r="H37" s="3" t="s">
        <v>1564</v>
      </c>
    </row>
    <row r="38" spans="1:8" s="5" customFormat="1" x14ac:dyDescent="0.35">
      <c r="A38" s="4"/>
      <c r="B38" s="4"/>
      <c r="C38" s="3" t="s">
        <v>1526</v>
      </c>
      <c r="D38" s="3" t="s">
        <v>1527</v>
      </c>
      <c r="E38" s="3" t="s">
        <v>1528</v>
      </c>
      <c r="F38" s="3" t="s">
        <v>1529</v>
      </c>
      <c r="G38" s="4"/>
      <c r="H38" s="4"/>
    </row>
    <row r="39" spans="1:8" x14ac:dyDescent="0.35">
      <c r="A39" t="s">
        <v>391</v>
      </c>
      <c r="B39">
        <f>666+330</f>
        <v>996</v>
      </c>
      <c r="C39">
        <f>GETPIVOTDATA("Sum of 2025 to 29",$A$47,"Strategy Area","Central Bristol")+GETPIVOTDATA("Sum of 2025 to 29",$A$57,"Strategy Area","Central Bristol")</f>
        <v>8511</v>
      </c>
      <c r="D39">
        <f>GETPIVOTDATA("Sum of 2030 to 34",$A$47,"Strategy Area","Central Bristol")+GETPIVOTDATA("Sum of 2030 to 34",$A$57,"Strategy Area","Central Bristol")</f>
        <v>3665</v>
      </c>
      <c r="E39">
        <f>GETPIVOTDATA("Sum of 2035 to 40",$A$47,"Strategy Area","Central Bristol")+GETPIVOTDATA("Sum of 2035 to 40",$A$57,"Strategy Area","Central Bristol")</f>
        <v>1713</v>
      </c>
      <c r="F39">
        <f>GETPIVOTDATA("Sum of 2041 on",$A$47,"Strategy Area","Central Bristol")+GETPIVOTDATA("Sum of 2041 on",$A$57,"Strategy Area","Central Bristol")</f>
        <v>1579</v>
      </c>
      <c r="G39">
        <f>SUM(B39:E39)</f>
        <v>14885</v>
      </c>
      <c r="H39">
        <f>SUM(B39:F39)</f>
        <v>16464</v>
      </c>
    </row>
    <row r="40" spans="1:8" x14ac:dyDescent="0.35">
      <c r="A40" t="s">
        <v>208</v>
      </c>
      <c r="B40">
        <f>211+156</f>
        <v>367</v>
      </c>
      <c r="C40">
        <f>GETPIVOTDATA("Sum of 2025 to 29",$A$47,"Strategy Area","East Bristol")+GETPIVOTDATA("Sum of 2025 to 29",$A$57,"Strategy Area","East Bristol")</f>
        <v>754</v>
      </c>
      <c r="D40">
        <f>GETPIVOTDATA("Sum of 2030 to 34",$A$47,"Strategy Area","East Bristol")+GETPIVOTDATA("Sum of 2030 to 34",$A$57,"Strategy Area","East Bristol")</f>
        <v>1202</v>
      </c>
      <c r="E40">
        <f>GETPIVOTDATA("Sum of 2035 to 40",$A$47,"Strategy Area","East Bristol")+GETPIVOTDATA("Sum of 2035 to 40",$A$57,"Strategy Area","East Bristol")</f>
        <v>822</v>
      </c>
      <c r="F40">
        <f>GETPIVOTDATA("Sum of 2041 on",$A$47,"Strategy Area","East Bristol")+GETPIVOTDATA("Sum of 2041 on",$A$57,"Strategy Area","East Bristol")</f>
        <v>2077</v>
      </c>
      <c r="G40">
        <f>SUM(B40:E40)</f>
        <v>3145</v>
      </c>
      <c r="H40">
        <f>SUM(B40:F40)</f>
        <v>5222</v>
      </c>
    </row>
    <row r="41" spans="1:8" x14ac:dyDescent="0.35">
      <c r="A41" t="s">
        <v>7</v>
      </c>
      <c r="B41">
        <f>304+444</f>
        <v>748</v>
      </c>
      <c r="C41">
        <f>GETPIVOTDATA("Sum of 2025 to 29",$A$47,"Strategy Area","North Bristol")+GETPIVOTDATA("Sum of 2025 to 29",$A$57,"Strategy Area","North Bristol")</f>
        <v>1611</v>
      </c>
      <c r="D41">
        <f>GETPIVOTDATA("Sum of 2030 to 34",$A$47,"Strategy Area","North Bristol")+GETPIVOTDATA("Sum of 2030 to 34",$A$57,"Strategy Area","North Bristol")</f>
        <v>1026</v>
      </c>
      <c r="E41">
        <f>GETPIVOTDATA("Sum of 2035 to 40",$A$47,"Strategy Area","North Bristol")+GETPIVOTDATA("Sum of 2035 to 40",$A$57,"Strategy Area","North Bristol")</f>
        <v>1070</v>
      </c>
      <c r="F41">
        <f>GETPIVOTDATA("Sum of 2041 on",$A$47,"Strategy Area","North Bristol")+GETPIVOTDATA("Sum of 2041 on",$A$57,"Strategy Area","North Bristol")</f>
        <v>1077</v>
      </c>
      <c r="G41">
        <f>SUM(B41:E41)</f>
        <v>4455</v>
      </c>
      <c r="H41">
        <f>SUM(B41:F41)</f>
        <v>5532</v>
      </c>
    </row>
    <row r="42" spans="1:8" x14ac:dyDescent="0.35">
      <c r="A42" t="s">
        <v>122</v>
      </c>
      <c r="B42">
        <f>418+503</f>
        <v>921</v>
      </c>
      <c r="C42">
        <f>GETPIVOTDATA("Sum of 2025 to 29",$A$47,"Strategy Area","South Bristol")+GETPIVOTDATA("Sum of 2025 to 29",$A$57,"Strategy Area","South Bristol")</f>
        <v>3735</v>
      </c>
      <c r="D42">
        <f>GETPIVOTDATA("Sum of 2030 to 34",$A$47,"Strategy Area","South Bristol")+GETPIVOTDATA("Sum of 2030 to 34",$A$57,"Strategy Area","South Bristol")</f>
        <v>6045</v>
      </c>
      <c r="E42">
        <f>GETPIVOTDATA("Sum of 2035 to 40",$A$47,"Strategy Area","South Bristol")+GETPIVOTDATA("Sum of 2035 to 40",$A$57,"Strategy Area","South Bristol")</f>
        <v>2690</v>
      </c>
      <c r="F42">
        <f>GETPIVOTDATA("Sum of 2041 on",$A$47,"Strategy Area","South Bristol")+GETPIVOTDATA("Sum of 2041 on",$A$57,"Strategy Area","South Bristol")</f>
        <v>1276</v>
      </c>
      <c r="G42">
        <f>SUM(B42:E42)</f>
        <v>13391</v>
      </c>
      <c r="H42">
        <f>SUM(B42:F42)</f>
        <v>14667</v>
      </c>
    </row>
    <row r="43" spans="1:8" s="5" customFormat="1" x14ac:dyDescent="0.35">
      <c r="A43" s="5" t="s">
        <v>1525</v>
      </c>
      <c r="B43" s="5">
        <f t="shared" ref="B43:H43" si="0">SUM(B39:B42)</f>
        <v>3032</v>
      </c>
      <c r="C43" s="5">
        <f t="shared" si="0"/>
        <v>14611</v>
      </c>
      <c r="D43" s="5">
        <f t="shared" si="0"/>
        <v>11938</v>
      </c>
      <c r="E43" s="5">
        <f t="shared" si="0"/>
        <v>6295</v>
      </c>
      <c r="F43" s="5">
        <f t="shared" si="0"/>
        <v>6009</v>
      </c>
      <c r="G43" s="5">
        <f t="shared" si="0"/>
        <v>35876</v>
      </c>
      <c r="H43" s="5">
        <f t="shared" si="0"/>
        <v>41885</v>
      </c>
    </row>
    <row r="45" spans="1:8" ht="18.5" x14ac:dyDescent="0.45">
      <c r="A45" s="1" t="s">
        <v>1579</v>
      </c>
    </row>
    <row r="47" spans="1:8" x14ac:dyDescent="0.35">
      <c r="A47" s="8" t="s">
        <v>1530</v>
      </c>
      <c r="B47" t="s">
        <v>1569</v>
      </c>
      <c r="C47" t="s">
        <v>1570</v>
      </c>
      <c r="D47" t="s">
        <v>1571</v>
      </c>
      <c r="E47" t="s">
        <v>1572</v>
      </c>
      <c r="F47" t="s">
        <v>1580</v>
      </c>
      <c r="G47" t="s">
        <v>1581</v>
      </c>
    </row>
    <row r="48" spans="1:8" x14ac:dyDescent="0.35">
      <c r="A48" s="9" t="s">
        <v>391</v>
      </c>
      <c r="B48">
        <v>8511</v>
      </c>
      <c r="C48">
        <v>3324</v>
      </c>
      <c r="D48">
        <v>1302</v>
      </c>
      <c r="E48">
        <v>1325</v>
      </c>
      <c r="F48">
        <v>13137</v>
      </c>
      <c r="G48">
        <v>14462</v>
      </c>
    </row>
    <row r="49" spans="1:7" x14ac:dyDescent="0.35">
      <c r="A49" s="9" t="s">
        <v>208</v>
      </c>
      <c r="B49">
        <v>754</v>
      </c>
      <c r="C49">
        <v>866</v>
      </c>
      <c r="D49">
        <v>419</v>
      </c>
      <c r="E49">
        <v>1609</v>
      </c>
      <c r="F49">
        <v>2039</v>
      </c>
      <c r="G49">
        <v>3648</v>
      </c>
    </row>
    <row r="50" spans="1:7" x14ac:dyDescent="0.35">
      <c r="A50" s="9" t="s">
        <v>7</v>
      </c>
      <c r="B50">
        <v>1611</v>
      </c>
      <c r="C50">
        <v>391</v>
      </c>
      <c r="D50">
        <v>309</v>
      </c>
      <c r="E50">
        <v>167</v>
      </c>
      <c r="F50">
        <v>2311</v>
      </c>
      <c r="G50">
        <v>2478</v>
      </c>
    </row>
    <row r="51" spans="1:7" x14ac:dyDescent="0.35">
      <c r="A51" s="9" t="s">
        <v>122</v>
      </c>
      <c r="B51">
        <v>3735</v>
      </c>
      <c r="C51">
        <v>5574</v>
      </c>
      <c r="D51">
        <v>2124</v>
      </c>
      <c r="E51">
        <v>649</v>
      </c>
      <c r="F51">
        <v>11433</v>
      </c>
      <c r="G51">
        <v>12082</v>
      </c>
    </row>
    <row r="52" spans="1:7" x14ac:dyDescent="0.35">
      <c r="A52" s="9" t="s">
        <v>1567</v>
      </c>
    </row>
    <row r="53" spans="1:7" x14ac:dyDescent="0.35">
      <c r="A53" s="9" t="s">
        <v>1568</v>
      </c>
      <c r="B53">
        <v>14611</v>
      </c>
      <c r="C53">
        <v>10155</v>
      </c>
      <c r="D53">
        <v>4154</v>
      </c>
      <c r="E53">
        <v>3750</v>
      </c>
      <c r="F53">
        <v>28920</v>
      </c>
      <c r="G53">
        <v>32670</v>
      </c>
    </row>
    <row r="55" spans="1:7" ht="18.5" x14ac:dyDescent="0.45">
      <c r="A55" s="1" t="s">
        <v>1582</v>
      </c>
    </row>
    <row r="57" spans="1:7" x14ac:dyDescent="0.35">
      <c r="A57" s="8" t="s">
        <v>1566</v>
      </c>
      <c r="B57" t="s">
        <v>1569</v>
      </c>
      <c r="C57" t="s">
        <v>1570</v>
      </c>
      <c r="D57" t="s">
        <v>1571</v>
      </c>
      <c r="E57" t="s">
        <v>1572</v>
      </c>
      <c r="F57" t="s">
        <v>1580</v>
      </c>
      <c r="G57" t="s">
        <v>1581</v>
      </c>
    </row>
    <row r="58" spans="1:7" x14ac:dyDescent="0.35">
      <c r="A58" s="9" t="s">
        <v>391</v>
      </c>
      <c r="B58">
        <v>0</v>
      </c>
      <c r="C58">
        <v>341</v>
      </c>
      <c r="D58">
        <v>411</v>
      </c>
      <c r="E58">
        <v>254</v>
      </c>
      <c r="F58">
        <v>752</v>
      </c>
      <c r="G58">
        <v>1006</v>
      </c>
    </row>
    <row r="59" spans="1:7" x14ac:dyDescent="0.35">
      <c r="A59" s="9" t="s">
        <v>208</v>
      </c>
      <c r="B59">
        <v>0</v>
      </c>
      <c r="C59">
        <v>336</v>
      </c>
      <c r="D59">
        <v>403</v>
      </c>
      <c r="E59">
        <v>468</v>
      </c>
      <c r="F59">
        <v>739</v>
      </c>
      <c r="G59">
        <v>1207</v>
      </c>
    </row>
    <row r="60" spans="1:7" x14ac:dyDescent="0.35">
      <c r="A60" s="9" t="s">
        <v>7</v>
      </c>
      <c r="B60">
        <v>0</v>
      </c>
      <c r="C60">
        <v>635</v>
      </c>
      <c r="D60">
        <v>761</v>
      </c>
      <c r="E60">
        <v>910</v>
      </c>
      <c r="F60">
        <v>1396</v>
      </c>
      <c r="G60">
        <v>2306</v>
      </c>
    </row>
    <row r="61" spans="1:7" x14ac:dyDescent="0.35">
      <c r="A61" s="9" t="s">
        <v>122</v>
      </c>
      <c r="B61">
        <v>0</v>
      </c>
      <c r="C61">
        <v>471</v>
      </c>
      <c r="D61">
        <v>566</v>
      </c>
      <c r="E61">
        <v>627</v>
      </c>
      <c r="F61">
        <v>1037</v>
      </c>
      <c r="G61">
        <v>1664</v>
      </c>
    </row>
    <row r="62" spans="1:7" x14ac:dyDescent="0.35">
      <c r="A62" s="9" t="s">
        <v>1568</v>
      </c>
      <c r="B62">
        <v>0</v>
      </c>
      <c r="C62">
        <v>1783</v>
      </c>
      <c r="D62">
        <v>2141</v>
      </c>
      <c r="E62">
        <v>2259</v>
      </c>
      <c r="F62">
        <v>3924</v>
      </c>
      <c r="G62">
        <v>6183</v>
      </c>
    </row>
  </sheetData>
  <mergeCells count="6">
    <mergeCell ref="A9:H9"/>
    <mergeCell ref="A7:H7"/>
    <mergeCell ref="A4:H4"/>
    <mergeCell ref="A5:H5"/>
    <mergeCell ref="A6:H6"/>
    <mergeCell ref="A8:H8"/>
  </mergeCell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1BF55-046D-4E25-8756-A916D082281B}">
  <dimension ref="A1:H73"/>
  <sheetViews>
    <sheetView workbookViewId="0"/>
  </sheetViews>
  <sheetFormatPr defaultRowHeight="14.5" x14ac:dyDescent="0.35"/>
  <cols>
    <col min="1" max="1" width="46.54296875" customWidth="1"/>
    <col min="2" max="4" width="15.453125" bestFit="1" customWidth="1"/>
    <col min="5" max="5" width="13.54296875" bestFit="1" customWidth="1"/>
    <col min="6" max="6" width="17.6328125" bestFit="1" customWidth="1"/>
    <col min="7" max="7" width="17.90625" bestFit="1" customWidth="1"/>
    <col min="8" max="8" width="16.26953125" bestFit="1" customWidth="1"/>
  </cols>
  <sheetData>
    <row r="1" spans="1:8" ht="18.5" x14ac:dyDescent="0.45">
      <c r="A1" s="1" t="s">
        <v>1562</v>
      </c>
      <c r="B1" s="1"/>
    </row>
    <row r="2" spans="1:8" ht="16" x14ac:dyDescent="0.4">
      <c r="A2" s="2" t="s">
        <v>1573</v>
      </c>
      <c r="B2" s="2"/>
    </row>
    <row r="4" spans="1:8" x14ac:dyDescent="0.35">
      <c r="A4" s="12" t="s">
        <v>1574</v>
      </c>
      <c r="B4" s="12"/>
      <c r="C4" s="12"/>
      <c r="D4" s="12"/>
      <c r="E4" s="12"/>
      <c r="F4" s="12"/>
      <c r="G4" s="12"/>
      <c r="H4" s="12"/>
    </row>
    <row r="5" spans="1:8" x14ac:dyDescent="0.35">
      <c r="A5" s="12" t="s">
        <v>1575</v>
      </c>
      <c r="B5" s="12"/>
      <c r="C5" s="13"/>
      <c r="D5" s="13"/>
      <c r="E5" s="13"/>
      <c r="F5" s="13"/>
      <c r="G5" s="13"/>
      <c r="H5" s="13"/>
    </row>
    <row r="6" spans="1:8" ht="30.5" customHeight="1" x14ac:dyDescent="0.35">
      <c r="A6" s="12" t="s">
        <v>1542</v>
      </c>
      <c r="B6" s="12"/>
      <c r="C6" s="12"/>
      <c r="D6" s="12"/>
      <c r="E6" s="12"/>
      <c r="F6" s="12"/>
      <c r="G6" s="12"/>
      <c r="H6" s="12"/>
    </row>
    <row r="7" spans="1:8" ht="33" customHeight="1" x14ac:dyDescent="0.35">
      <c r="A7" s="12" t="s">
        <v>1543</v>
      </c>
      <c r="B7" s="12"/>
      <c r="C7" s="12"/>
      <c r="D7" s="12"/>
      <c r="E7" s="12"/>
      <c r="F7" s="12"/>
      <c r="G7" s="12"/>
      <c r="H7" s="12"/>
    </row>
    <row r="8" spans="1:8" x14ac:dyDescent="0.35">
      <c r="A8" s="12" t="s">
        <v>1544</v>
      </c>
      <c r="B8" s="12"/>
      <c r="C8" s="12"/>
      <c r="D8" s="12"/>
      <c r="E8" s="12"/>
      <c r="F8" s="12"/>
      <c r="G8" s="12"/>
      <c r="H8" s="12"/>
    </row>
    <row r="9" spans="1:8" x14ac:dyDescent="0.35">
      <c r="A9" s="11" t="s">
        <v>1576</v>
      </c>
      <c r="B9" s="11"/>
      <c r="C9" s="12"/>
      <c r="D9" s="12"/>
      <c r="E9" s="12"/>
      <c r="F9" s="12"/>
      <c r="G9" s="12"/>
      <c r="H9" s="12"/>
    </row>
    <row r="11" spans="1:8" ht="18.5" x14ac:dyDescent="0.45">
      <c r="A11" s="1" t="s">
        <v>1545</v>
      </c>
      <c r="B11" s="1"/>
    </row>
    <row r="13" spans="1:8" x14ac:dyDescent="0.35">
      <c r="A13" s="3" t="s">
        <v>1546</v>
      </c>
      <c r="B13" s="3" t="s">
        <v>1561</v>
      </c>
      <c r="C13" s="3" t="s">
        <v>1547</v>
      </c>
      <c r="D13" s="4"/>
      <c r="E13" s="4"/>
      <c r="F13" s="4"/>
      <c r="G13" s="3" t="s">
        <v>1563</v>
      </c>
      <c r="H13" s="3" t="s">
        <v>1564</v>
      </c>
    </row>
    <row r="14" spans="1:8" x14ac:dyDescent="0.35">
      <c r="A14" s="4"/>
      <c r="B14" s="3"/>
      <c r="C14" s="3" t="s">
        <v>1526</v>
      </c>
      <c r="D14" s="3" t="s">
        <v>1527</v>
      </c>
      <c r="E14" s="3" t="s">
        <v>1528</v>
      </c>
      <c r="F14" s="3" t="s">
        <v>1529</v>
      </c>
      <c r="G14" s="3"/>
      <c r="H14" s="4"/>
    </row>
    <row r="15" spans="1:8" x14ac:dyDescent="0.35">
      <c r="A15" t="s">
        <v>1560</v>
      </c>
      <c r="B15" s="6">
        <v>3032</v>
      </c>
      <c r="C15" s="7"/>
      <c r="D15" s="7"/>
      <c r="E15" s="7"/>
      <c r="F15" s="7"/>
      <c r="G15" s="6">
        <v>3032</v>
      </c>
      <c r="H15" s="6">
        <v>3032</v>
      </c>
    </row>
    <row r="16" spans="1:8" x14ac:dyDescent="0.35">
      <c r="A16" t="s">
        <v>1548</v>
      </c>
      <c r="B16" s="7"/>
      <c r="C16" s="6">
        <v>14611</v>
      </c>
      <c r="D16" s="6">
        <v>10155</v>
      </c>
      <c r="E16" s="6">
        <v>4154</v>
      </c>
      <c r="F16" s="6">
        <v>3750</v>
      </c>
      <c r="G16" s="6">
        <v>28920</v>
      </c>
      <c r="H16" s="6">
        <v>32670</v>
      </c>
    </row>
    <row r="17" spans="1:8" x14ac:dyDescent="0.35">
      <c r="A17" t="s">
        <v>1549</v>
      </c>
      <c r="B17" s="7"/>
      <c r="C17">
        <v>0</v>
      </c>
      <c r="D17" s="6">
        <v>1784</v>
      </c>
      <c r="E17" s="6">
        <v>2141</v>
      </c>
      <c r="F17" s="6">
        <v>2259</v>
      </c>
      <c r="G17" s="6">
        <v>3925</v>
      </c>
      <c r="H17" s="6">
        <v>6184</v>
      </c>
    </row>
    <row r="18" spans="1:8" x14ac:dyDescent="0.35">
      <c r="A18" s="5" t="s">
        <v>1525</v>
      </c>
      <c r="B18" s="10">
        <v>3032</v>
      </c>
      <c r="C18" s="10">
        <v>14611</v>
      </c>
      <c r="D18" s="10">
        <v>11939</v>
      </c>
      <c r="E18" s="10">
        <v>6295</v>
      </c>
      <c r="F18" s="10">
        <v>6009</v>
      </c>
      <c r="G18" s="10">
        <v>35877</v>
      </c>
      <c r="H18" s="10">
        <v>41886</v>
      </c>
    </row>
    <row r="20" spans="1:8" ht="18.5" x14ac:dyDescent="0.45">
      <c r="A20" s="1" t="s">
        <v>1550</v>
      </c>
      <c r="B20" s="1"/>
    </row>
    <row r="22" spans="1:8" x14ac:dyDescent="0.35">
      <c r="A22" s="3" t="s">
        <v>1551</v>
      </c>
      <c r="B22" s="3" t="s">
        <v>1561</v>
      </c>
      <c r="C22" s="3" t="s">
        <v>1547</v>
      </c>
      <c r="D22" s="4"/>
      <c r="E22" s="4"/>
      <c r="F22" s="4"/>
      <c r="G22" s="3" t="s">
        <v>1563</v>
      </c>
      <c r="H22" s="3" t="s">
        <v>1564</v>
      </c>
    </row>
    <row r="23" spans="1:8" x14ac:dyDescent="0.35">
      <c r="A23" s="4"/>
      <c r="B23" s="3"/>
      <c r="C23" s="3" t="s">
        <v>1526</v>
      </c>
      <c r="D23" s="3" t="s">
        <v>1527</v>
      </c>
      <c r="E23" s="3" t="s">
        <v>1528</v>
      </c>
      <c r="F23" s="3" t="s">
        <v>1529</v>
      </c>
      <c r="G23" s="3"/>
      <c r="H23" s="4"/>
    </row>
    <row r="24" spans="1:8" x14ac:dyDescent="0.35">
      <c r="A24" t="s">
        <v>1560</v>
      </c>
      <c r="B24" s="6">
        <v>3032</v>
      </c>
      <c r="C24" s="7"/>
      <c r="D24" s="7"/>
      <c r="E24" s="7"/>
      <c r="F24" s="7"/>
      <c r="G24" s="6">
        <v>3032</v>
      </c>
      <c r="H24" s="6">
        <v>3032</v>
      </c>
    </row>
    <row r="25" spans="1:8" x14ac:dyDescent="0.35">
      <c r="A25" t="s">
        <v>1552</v>
      </c>
      <c r="B25" s="7"/>
      <c r="C25" s="6">
        <v>8026</v>
      </c>
      <c r="D25" s="6">
        <v>5677</v>
      </c>
      <c r="E25" s="6">
        <v>2349</v>
      </c>
      <c r="F25" s="6">
        <v>3750</v>
      </c>
      <c r="G25" s="6">
        <v>16052</v>
      </c>
      <c r="H25" s="6">
        <v>19802</v>
      </c>
    </row>
    <row r="26" spans="1:8" x14ac:dyDescent="0.35">
      <c r="A26" t="s">
        <v>1553</v>
      </c>
      <c r="B26" s="7"/>
      <c r="C26" s="6">
        <v>6585</v>
      </c>
      <c r="D26" s="6">
        <v>2964</v>
      </c>
      <c r="E26">
        <v>0</v>
      </c>
      <c r="F26">
        <v>0</v>
      </c>
      <c r="G26" s="6">
        <v>9549</v>
      </c>
      <c r="H26" s="6">
        <v>9549</v>
      </c>
    </row>
    <row r="27" spans="1:8" x14ac:dyDescent="0.35">
      <c r="A27" t="s">
        <v>1554</v>
      </c>
      <c r="B27" s="7"/>
      <c r="C27">
        <v>0</v>
      </c>
      <c r="D27">
        <v>593</v>
      </c>
      <c r="E27">
        <v>709</v>
      </c>
      <c r="F27">
        <v>0</v>
      </c>
      <c r="G27" s="6">
        <v>1302</v>
      </c>
      <c r="H27" s="6">
        <v>1302</v>
      </c>
    </row>
    <row r="28" spans="1:8" x14ac:dyDescent="0.35">
      <c r="A28" t="s">
        <v>1555</v>
      </c>
      <c r="B28" s="7"/>
      <c r="C28">
        <v>0</v>
      </c>
      <c r="D28">
        <v>512</v>
      </c>
      <c r="E28">
        <v>605</v>
      </c>
      <c r="F28">
        <v>0</v>
      </c>
      <c r="G28" s="6">
        <v>1117</v>
      </c>
      <c r="H28" s="6">
        <v>1117</v>
      </c>
    </row>
    <row r="29" spans="1:8" x14ac:dyDescent="0.35">
      <c r="A29" t="s">
        <v>1556</v>
      </c>
      <c r="B29" s="7"/>
      <c r="C29">
        <v>0</v>
      </c>
      <c r="D29">
        <v>409</v>
      </c>
      <c r="E29">
        <v>491</v>
      </c>
      <c r="F29">
        <v>0</v>
      </c>
      <c r="G29">
        <v>900</v>
      </c>
      <c r="H29">
        <v>900</v>
      </c>
    </row>
    <row r="30" spans="1:8" x14ac:dyDescent="0.35">
      <c r="A30" t="s">
        <v>1557</v>
      </c>
      <c r="B30" s="7"/>
      <c r="C30">
        <v>0</v>
      </c>
      <c r="D30" s="6">
        <v>1500</v>
      </c>
      <c r="E30" s="6">
        <v>1800</v>
      </c>
      <c r="F30">
        <v>0</v>
      </c>
      <c r="G30" s="6">
        <v>3300</v>
      </c>
      <c r="H30" s="6">
        <v>3300</v>
      </c>
    </row>
    <row r="31" spans="1:8" x14ac:dyDescent="0.35">
      <c r="A31" t="s">
        <v>1558</v>
      </c>
      <c r="B31" s="7"/>
      <c r="C31">
        <v>0</v>
      </c>
      <c r="D31">
        <v>0</v>
      </c>
      <c r="E31">
        <v>0</v>
      </c>
      <c r="F31" s="6">
        <v>2259</v>
      </c>
      <c r="G31">
        <v>0</v>
      </c>
      <c r="H31" s="6">
        <v>2259</v>
      </c>
    </row>
    <row r="32" spans="1:8" x14ac:dyDescent="0.35">
      <c r="A32" t="s">
        <v>1559</v>
      </c>
      <c r="B32" s="7"/>
      <c r="C32">
        <v>0</v>
      </c>
      <c r="D32">
        <v>284</v>
      </c>
      <c r="E32">
        <v>341</v>
      </c>
      <c r="F32">
        <v>0</v>
      </c>
      <c r="G32">
        <v>625</v>
      </c>
      <c r="H32">
        <v>625</v>
      </c>
    </row>
    <row r="33" spans="1:8" x14ac:dyDescent="0.35">
      <c r="A33" s="5" t="s">
        <v>1525</v>
      </c>
      <c r="B33" s="10">
        <v>3032</v>
      </c>
      <c r="C33" s="10">
        <v>14611</v>
      </c>
      <c r="D33" s="10">
        <v>11939</v>
      </c>
      <c r="E33" s="10">
        <v>6295</v>
      </c>
      <c r="F33" s="10">
        <v>6009</v>
      </c>
      <c r="G33" s="10">
        <v>35877</v>
      </c>
      <c r="H33" s="10">
        <v>41886</v>
      </c>
    </row>
    <row r="35" spans="1:8" ht="18.5" x14ac:dyDescent="0.45">
      <c r="A35" s="1" t="s">
        <v>1565</v>
      </c>
    </row>
    <row r="37" spans="1:8" x14ac:dyDescent="0.35">
      <c r="A37" s="8" t="s">
        <v>1</v>
      </c>
      <c r="B37" t="s">
        <v>1569</v>
      </c>
      <c r="C37" t="s">
        <v>1570</v>
      </c>
      <c r="D37" t="s">
        <v>1571</v>
      </c>
      <c r="E37" t="s">
        <v>1572</v>
      </c>
      <c r="F37" t="s">
        <v>1580</v>
      </c>
      <c r="G37" t="s">
        <v>1581</v>
      </c>
    </row>
    <row r="38" spans="1:8" x14ac:dyDescent="0.35">
      <c r="A38" s="9" t="s">
        <v>944</v>
      </c>
      <c r="B38">
        <v>801</v>
      </c>
      <c r="C38">
        <v>36</v>
      </c>
      <c r="D38">
        <v>42</v>
      </c>
      <c r="E38">
        <v>0</v>
      </c>
      <c r="F38">
        <v>879</v>
      </c>
      <c r="G38">
        <v>879</v>
      </c>
    </row>
    <row r="39" spans="1:8" x14ac:dyDescent="0.35">
      <c r="A39" s="9" t="s">
        <v>8</v>
      </c>
      <c r="B39">
        <v>233</v>
      </c>
      <c r="C39">
        <v>15</v>
      </c>
      <c r="D39">
        <v>16</v>
      </c>
      <c r="E39">
        <v>0</v>
      </c>
      <c r="F39">
        <v>264</v>
      </c>
      <c r="G39">
        <v>264</v>
      </c>
    </row>
    <row r="40" spans="1:8" x14ac:dyDescent="0.35">
      <c r="A40" s="9" t="s">
        <v>576</v>
      </c>
      <c r="B40">
        <v>495</v>
      </c>
      <c r="C40">
        <v>528</v>
      </c>
      <c r="D40">
        <v>22</v>
      </c>
      <c r="E40">
        <v>0</v>
      </c>
      <c r="F40">
        <v>1045</v>
      </c>
      <c r="G40">
        <v>1045</v>
      </c>
    </row>
    <row r="41" spans="1:8" x14ac:dyDescent="0.35">
      <c r="A41" s="9" t="s">
        <v>888</v>
      </c>
      <c r="B41">
        <v>15</v>
      </c>
      <c r="C41">
        <v>45</v>
      </c>
      <c r="D41">
        <v>55</v>
      </c>
      <c r="E41">
        <v>0</v>
      </c>
      <c r="F41">
        <v>115</v>
      </c>
      <c r="G41">
        <v>115</v>
      </c>
    </row>
    <row r="42" spans="1:8" x14ac:dyDescent="0.35">
      <c r="A42" s="9" t="s">
        <v>123</v>
      </c>
      <c r="B42">
        <v>129</v>
      </c>
      <c r="C42">
        <v>69</v>
      </c>
      <c r="D42">
        <v>82</v>
      </c>
      <c r="E42">
        <v>0</v>
      </c>
      <c r="F42">
        <v>280</v>
      </c>
      <c r="G42">
        <v>280</v>
      </c>
    </row>
    <row r="43" spans="1:8" x14ac:dyDescent="0.35">
      <c r="A43" s="9" t="s">
        <v>1360</v>
      </c>
      <c r="B43">
        <v>22</v>
      </c>
      <c r="C43">
        <v>269</v>
      </c>
      <c r="D43">
        <v>10</v>
      </c>
      <c r="E43">
        <v>0</v>
      </c>
      <c r="F43">
        <v>301</v>
      </c>
      <c r="G43">
        <v>301</v>
      </c>
    </row>
    <row r="44" spans="1:8" x14ac:dyDescent="0.35">
      <c r="A44" s="9" t="s">
        <v>1174</v>
      </c>
      <c r="B44">
        <v>502</v>
      </c>
      <c r="C44">
        <v>469</v>
      </c>
      <c r="D44">
        <v>485</v>
      </c>
      <c r="E44">
        <v>333</v>
      </c>
      <c r="F44">
        <v>1456</v>
      </c>
      <c r="G44">
        <v>1789</v>
      </c>
    </row>
    <row r="45" spans="1:8" x14ac:dyDescent="0.35">
      <c r="A45" s="9" t="s">
        <v>1252</v>
      </c>
      <c r="B45">
        <v>3120</v>
      </c>
      <c r="C45">
        <v>1161</v>
      </c>
      <c r="D45">
        <v>163</v>
      </c>
      <c r="E45">
        <v>0</v>
      </c>
      <c r="F45">
        <v>4444</v>
      </c>
      <c r="G45">
        <v>4444</v>
      </c>
    </row>
    <row r="46" spans="1:8" x14ac:dyDescent="0.35">
      <c r="A46" s="9" t="s">
        <v>346</v>
      </c>
      <c r="B46">
        <v>79</v>
      </c>
      <c r="C46">
        <v>5</v>
      </c>
      <c r="D46">
        <v>5</v>
      </c>
      <c r="E46">
        <v>0</v>
      </c>
      <c r="F46">
        <v>89</v>
      </c>
      <c r="G46">
        <v>89</v>
      </c>
    </row>
    <row r="47" spans="1:8" x14ac:dyDescent="0.35">
      <c r="A47" s="9" t="s">
        <v>394</v>
      </c>
      <c r="B47">
        <v>61</v>
      </c>
      <c r="C47">
        <v>22</v>
      </c>
      <c r="D47">
        <v>24</v>
      </c>
      <c r="E47">
        <v>0</v>
      </c>
      <c r="F47">
        <v>107</v>
      </c>
      <c r="G47">
        <v>107</v>
      </c>
    </row>
    <row r="48" spans="1:8" x14ac:dyDescent="0.35">
      <c r="A48" s="9" t="s">
        <v>913</v>
      </c>
      <c r="B48">
        <v>18</v>
      </c>
      <c r="C48">
        <v>7</v>
      </c>
      <c r="D48">
        <v>7</v>
      </c>
      <c r="E48">
        <v>0</v>
      </c>
      <c r="F48">
        <v>32</v>
      </c>
      <c r="G48">
        <v>32</v>
      </c>
    </row>
    <row r="49" spans="1:7" x14ac:dyDescent="0.35">
      <c r="A49" s="9" t="s">
        <v>1131</v>
      </c>
      <c r="B49">
        <v>99</v>
      </c>
      <c r="C49">
        <v>6</v>
      </c>
      <c r="D49">
        <v>8</v>
      </c>
      <c r="E49">
        <v>0</v>
      </c>
      <c r="F49">
        <v>113</v>
      </c>
      <c r="G49">
        <v>113</v>
      </c>
    </row>
    <row r="50" spans="1:7" x14ac:dyDescent="0.35">
      <c r="A50" s="9" t="s">
        <v>461</v>
      </c>
      <c r="B50">
        <v>116</v>
      </c>
      <c r="C50">
        <v>66</v>
      </c>
      <c r="D50">
        <v>77</v>
      </c>
      <c r="E50">
        <v>0</v>
      </c>
      <c r="F50">
        <v>259</v>
      </c>
      <c r="G50">
        <v>259</v>
      </c>
    </row>
    <row r="51" spans="1:7" x14ac:dyDescent="0.35">
      <c r="A51" s="9" t="s">
        <v>664</v>
      </c>
      <c r="B51">
        <v>236</v>
      </c>
      <c r="C51">
        <v>316</v>
      </c>
      <c r="D51">
        <v>379</v>
      </c>
      <c r="E51">
        <v>0</v>
      </c>
      <c r="F51">
        <v>931</v>
      </c>
      <c r="G51">
        <v>931</v>
      </c>
    </row>
    <row r="52" spans="1:7" x14ac:dyDescent="0.35">
      <c r="A52" s="9" t="s">
        <v>209</v>
      </c>
      <c r="B52">
        <v>78</v>
      </c>
      <c r="C52">
        <v>146</v>
      </c>
      <c r="D52">
        <v>175</v>
      </c>
      <c r="E52">
        <v>0</v>
      </c>
      <c r="F52">
        <v>399</v>
      </c>
      <c r="G52">
        <v>399</v>
      </c>
    </row>
    <row r="53" spans="1:7" x14ac:dyDescent="0.35">
      <c r="A53" s="9" t="s">
        <v>160</v>
      </c>
      <c r="B53">
        <v>27</v>
      </c>
      <c r="C53">
        <v>11</v>
      </c>
      <c r="D53">
        <v>14</v>
      </c>
      <c r="E53">
        <v>0</v>
      </c>
      <c r="F53">
        <v>52</v>
      </c>
      <c r="G53">
        <v>52</v>
      </c>
    </row>
    <row r="54" spans="1:7" x14ac:dyDescent="0.35">
      <c r="A54" s="9" t="s">
        <v>97</v>
      </c>
      <c r="B54">
        <v>81</v>
      </c>
      <c r="C54">
        <v>7</v>
      </c>
      <c r="D54">
        <v>8</v>
      </c>
      <c r="E54">
        <v>0</v>
      </c>
      <c r="F54">
        <v>96</v>
      </c>
      <c r="G54">
        <v>96</v>
      </c>
    </row>
    <row r="55" spans="1:7" x14ac:dyDescent="0.35">
      <c r="A55" s="9" t="s">
        <v>288</v>
      </c>
      <c r="B55">
        <v>834</v>
      </c>
      <c r="C55">
        <v>1271</v>
      </c>
      <c r="D55">
        <v>0</v>
      </c>
      <c r="E55">
        <v>0</v>
      </c>
      <c r="F55">
        <v>2105</v>
      </c>
      <c r="G55">
        <v>2105</v>
      </c>
    </row>
    <row r="56" spans="1:7" x14ac:dyDescent="0.35">
      <c r="A56" s="9" t="s">
        <v>507</v>
      </c>
      <c r="B56">
        <v>246</v>
      </c>
      <c r="C56">
        <v>66</v>
      </c>
      <c r="D56">
        <v>14</v>
      </c>
      <c r="E56">
        <v>869</v>
      </c>
      <c r="F56">
        <v>326</v>
      </c>
      <c r="G56">
        <v>1195</v>
      </c>
    </row>
    <row r="57" spans="1:7" x14ac:dyDescent="0.35">
      <c r="A57" s="9" t="s">
        <v>260</v>
      </c>
      <c r="B57">
        <v>51</v>
      </c>
      <c r="C57">
        <v>43</v>
      </c>
      <c r="D57">
        <v>52</v>
      </c>
      <c r="E57">
        <v>0</v>
      </c>
      <c r="F57">
        <v>146</v>
      </c>
      <c r="G57">
        <v>146</v>
      </c>
    </row>
    <row r="58" spans="1:7" x14ac:dyDescent="0.35">
      <c r="A58" s="9" t="s">
        <v>1225</v>
      </c>
      <c r="B58">
        <v>509</v>
      </c>
      <c r="C58">
        <v>16</v>
      </c>
      <c r="D58">
        <v>19</v>
      </c>
      <c r="E58">
        <v>750</v>
      </c>
      <c r="F58">
        <v>544</v>
      </c>
      <c r="G58">
        <v>1294</v>
      </c>
    </row>
    <row r="59" spans="1:7" x14ac:dyDescent="0.35">
      <c r="A59" s="9" t="s">
        <v>756</v>
      </c>
      <c r="B59">
        <v>26</v>
      </c>
      <c r="C59">
        <v>834</v>
      </c>
      <c r="D59">
        <v>16</v>
      </c>
      <c r="E59">
        <v>0</v>
      </c>
      <c r="F59">
        <v>876</v>
      </c>
      <c r="G59">
        <v>876</v>
      </c>
    </row>
    <row r="60" spans="1:7" x14ac:dyDescent="0.35">
      <c r="A60" s="9" t="s">
        <v>1048</v>
      </c>
      <c r="B60">
        <v>4240</v>
      </c>
      <c r="C60">
        <v>2595</v>
      </c>
      <c r="D60">
        <v>1107</v>
      </c>
      <c r="E60">
        <v>1315</v>
      </c>
      <c r="F60">
        <v>7942</v>
      </c>
      <c r="G60">
        <v>9257</v>
      </c>
    </row>
    <row r="61" spans="1:7" x14ac:dyDescent="0.35">
      <c r="A61" s="9" t="s">
        <v>1116</v>
      </c>
      <c r="B61">
        <v>785</v>
      </c>
      <c r="C61">
        <v>67</v>
      </c>
      <c r="D61">
        <v>8</v>
      </c>
      <c r="E61">
        <v>167</v>
      </c>
      <c r="F61">
        <v>860</v>
      </c>
      <c r="G61">
        <v>1027</v>
      </c>
    </row>
    <row r="62" spans="1:7" x14ac:dyDescent="0.35">
      <c r="A62" s="9" t="s">
        <v>857</v>
      </c>
      <c r="B62">
        <v>14</v>
      </c>
      <c r="C62">
        <v>10</v>
      </c>
      <c r="D62">
        <v>12</v>
      </c>
      <c r="E62">
        <v>0</v>
      </c>
      <c r="F62">
        <v>36</v>
      </c>
      <c r="G62">
        <v>36</v>
      </c>
    </row>
    <row r="63" spans="1:7" x14ac:dyDescent="0.35">
      <c r="A63" s="9" t="s">
        <v>831</v>
      </c>
      <c r="B63">
        <v>185</v>
      </c>
      <c r="C63">
        <v>136</v>
      </c>
      <c r="D63">
        <v>81</v>
      </c>
      <c r="E63">
        <v>0</v>
      </c>
      <c r="F63">
        <v>402</v>
      </c>
      <c r="G63">
        <v>402</v>
      </c>
    </row>
    <row r="64" spans="1:7" x14ac:dyDescent="0.35">
      <c r="A64" s="9" t="s">
        <v>625</v>
      </c>
      <c r="B64">
        <v>1335</v>
      </c>
      <c r="C64">
        <v>1788</v>
      </c>
      <c r="D64">
        <v>1094</v>
      </c>
      <c r="E64">
        <v>316</v>
      </c>
      <c r="F64">
        <v>4217</v>
      </c>
      <c r="G64">
        <v>4533</v>
      </c>
    </row>
    <row r="65" spans="1:7" x14ac:dyDescent="0.35">
      <c r="A65" s="9" t="s">
        <v>1424</v>
      </c>
      <c r="B65">
        <v>62</v>
      </c>
      <c r="C65">
        <v>47</v>
      </c>
      <c r="D65">
        <v>56</v>
      </c>
      <c r="E65">
        <v>0</v>
      </c>
      <c r="F65">
        <v>165</v>
      </c>
      <c r="G65">
        <v>165</v>
      </c>
    </row>
    <row r="66" spans="1:7" x14ac:dyDescent="0.35">
      <c r="A66" s="9" t="s">
        <v>1391</v>
      </c>
      <c r="B66">
        <v>28</v>
      </c>
      <c r="C66">
        <v>12</v>
      </c>
      <c r="D66">
        <v>14</v>
      </c>
      <c r="E66">
        <v>0</v>
      </c>
      <c r="F66">
        <v>54</v>
      </c>
      <c r="G66">
        <v>54</v>
      </c>
    </row>
    <row r="67" spans="1:7" x14ac:dyDescent="0.35">
      <c r="A67" s="9" t="s">
        <v>1334</v>
      </c>
      <c r="B67">
        <v>30</v>
      </c>
      <c r="C67">
        <v>48</v>
      </c>
      <c r="D67">
        <v>57</v>
      </c>
      <c r="E67">
        <v>0</v>
      </c>
      <c r="F67">
        <v>135</v>
      </c>
      <c r="G67">
        <v>135</v>
      </c>
    </row>
    <row r="68" spans="1:7" x14ac:dyDescent="0.35">
      <c r="A68" s="9" t="s">
        <v>549</v>
      </c>
      <c r="B68">
        <v>41</v>
      </c>
      <c r="C68">
        <v>0</v>
      </c>
      <c r="D68">
        <v>0</v>
      </c>
      <c r="E68">
        <v>0</v>
      </c>
      <c r="F68">
        <v>41</v>
      </c>
      <c r="G68">
        <v>41</v>
      </c>
    </row>
    <row r="69" spans="1:7" x14ac:dyDescent="0.35">
      <c r="A69" s="9" t="s">
        <v>69</v>
      </c>
      <c r="B69">
        <v>4</v>
      </c>
      <c r="C69">
        <v>9</v>
      </c>
      <c r="D69">
        <v>11</v>
      </c>
      <c r="E69">
        <v>0</v>
      </c>
      <c r="F69">
        <v>24</v>
      </c>
      <c r="G69">
        <v>24</v>
      </c>
    </row>
    <row r="70" spans="1:7" x14ac:dyDescent="0.35">
      <c r="A70" s="9" t="s">
        <v>794</v>
      </c>
      <c r="B70">
        <v>21</v>
      </c>
      <c r="C70">
        <v>16</v>
      </c>
      <c r="D70">
        <v>19</v>
      </c>
      <c r="E70">
        <v>0</v>
      </c>
      <c r="F70">
        <v>56</v>
      </c>
      <c r="G70">
        <v>56</v>
      </c>
    </row>
    <row r="71" spans="1:7" x14ac:dyDescent="0.35">
      <c r="A71" s="9" t="s">
        <v>713</v>
      </c>
      <c r="B71">
        <v>88</v>
      </c>
      <c r="C71">
        <v>19</v>
      </c>
      <c r="D71">
        <v>22</v>
      </c>
      <c r="E71">
        <v>0</v>
      </c>
      <c r="F71">
        <v>129</v>
      </c>
      <c r="G71">
        <v>129</v>
      </c>
    </row>
    <row r="72" spans="1:7" x14ac:dyDescent="0.35">
      <c r="A72" s="9" t="s">
        <v>1567</v>
      </c>
    </row>
    <row r="73" spans="1:7" x14ac:dyDescent="0.35">
      <c r="A73" s="9" t="s">
        <v>1568</v>
      </c>
      <c r="B73">
        <v>14611</v>
      </c>
      <c r="C73">
        <v>10155</v>
      </c>
      <c r="D73">
        <v>4154</v>
      </c>
      <c r="E73">
        <v>3750</v>
      </c>
      <c r="F73">
        <v>28920</v>
      </c>
      <c r="G73">
        <v>32670</v>
      </c>
    </row>
  </sheetData>
  <mergeCells count="6">
    <mergeCell ref="A9:H9"/>
    <mergeCell ref="A4:H4"/>
    <mergeCell ref="A5:H5"/>
    <mergeCell ref="A6:H6"/>
    <mergeCell ref="A7:H7"/>
    <mergeCell ref="A8:H8"/>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2CD74-9444-4518-BCF0-93F42F8CC49F}">
  <dimension ref="A1:H17"/>
  <sheetViews>
    <sheetView workbookViewId="0">
      <selection activeCell="D13" sqref="D13"/>
    </sheetView>
  </sheetViews>
  <sheetFormatPr defaultRowHeight="14.5" x14ac:dyDescent="0.35"/>
  <cols>
    <col min="1" max="1" width="21.453125" bestFit="1" customWidth="1"/>
    <col min="2" max="2" width="13.90625" customWidth="1"/>
    <col min="3" max="6" width="9.453125" bestFit="1" customWidth="1"/>
    <col min="7" max="7" width="11.1796875" bestFit="1" customWidth="1"/>
    <col min="8" max="8" width="11" bestFit="1" customWidth="1"/>
  </cols>
  <sheetData>
    <row r="1" spans="1:8" x14ac:dyDescent="0.35">
      <c r="A1" t="s">
        <v>0</v>
      </c>
      <c r="B1" t="s">
        <v>1530</v>
      </c>
      <c r="C1" t="s">
        <v>1526</v>
      </c>
      <c r="D1" t="s">
        <v>1527</v>
      </c>
      <c r="E1" t="s">
        <v>1528</v>
      </c>
      <c r="F1" t="s">
        <v>1529</v>
      </c>
      <c r="G1" t="s">
        <v>1563</v>
      </c>
      <c r="H1" t="s">
        <v>1564</v>
      </c>
    </row>
    <row r="2" spans="1:8" x14ac:dyDescent="0.35">
      <c r="A2" t="s">
        <v>1533</v>
      </c>
      <c r="B2" t="s">
        <v>391</v>
      </c>
      <c r="C2">
        <v>0</v>
      </c>
      <c r="D2">
        <v>190</v>
      </c>
      <c r="E2">
        <v>229</v>
      </c>
      <c r="F2">
        <v>0</v>
      </c>
      <c r="G2">
        <v>419</v>
      </c>
      <c r="H2">
        <v>419</v>
      </c>
    </row>
    <row r="3" spans="1:8" x14ac:dyDescent="0.35">
      <c r="A3" t="s">
        <v>1533</v>
      </c>
      <c r="B3" t="s">
        <v>122</v>
      </c>
      <c r="C3">
        <v>0</v>
      </c>
      <c r="D3">
        <v>471</v>
      </c>
      <c r="E3">
        <v>566</v>
      </c>
      <c r="F3">
        <v>0</v>
      </c>
      <c r="G3">
        <v>1037</v>
      </c>
      <c r="H3">
        <v>1037</v>
      </c>
    </row>
    <row r="4" spans="1:8" x14ac:dyDescent="0.35">
      <c r="A4" t="s">
        <v>1533</v>
      </c>
      <c r="B4" t="s">
        <v>208</v>
      </c>
      <c r="C4">
        <v>0</v>
      </c>
      <c r="D4">
        <v>336</v>
      </c>
      <c r="E4">
        <v>403</v>
      </c>
      <c r="F4">
        <v>0</v>
      </c>
      <c r="G4">
        <v>739</v>
      </c>
      <c r="H4">
        <v>739</v>
      </c>
    </row>
    <row r="5" spans="1:8" x14ac:dyDescent="0.35">
      <c r="A5" t="s">
        <v>1533</v>
      </c>
      <c r="B5" t="s">
        <v>7</v>
      </c>
      <c r="C5">
        <v>0</v>
      </c>
      <c r="D5">
        <v>502</v>
      </c>
      <c r="E5">
        <v>602</v>
      </c>
      <c r="F5">
        <v>0</v>
      </c>
      <c r="G5">
        <v>1104</v>
      </c>
      <c r="H5">
        <v>1104</v>
      </c>
    </row>
    <row r="6" spans="1:8" x14ac:dyDescent="0.35">
      <c r="A6" t="s">
        <v>1534</v>
      </c>
      <c r="B6" t="s">
        <v>391</v>
      </c>
      <c r="C6">
        <v>0</v>
      </c>
      <c r="D6">
        <v>0</v>
      </c>
      <c r="E6">
        <v>0</v>
      </c>
      <c r="F6">
        <v>254</v>
      </c>
      <c r="G6">
        <v>0</v>
      </c>
      <c r="H6">
        <v>254</v>
      </c>
    </row>
    <row r="7" spans="1:8" x14ac:dyDescent="0.35">
      <c r="A7" t="s">
        <v>1534</v>
      </c>
      <c r="B7" t="s">
        <v>122</v>
      </c>
      <c r="C7">
        <v>0</v>
      </c>
      <c r="D7">
        <v>0</v>
      </c>
      <c r="E7">
        <v>0</v>
      </c>
      <c r="F7">
        <v>627</v>
      </c>
      <c r="G7">
        <v>0</v>
      </c>
      <c r="H7">
        <v>627</v>
      </c>
    </row>
    <row r="8" spans="1:8" x14ac:dyDescent="0.35">
      <c r="A8" t="s">
        <v>1534</v>
      </c>
      <c r="B8" t="s">
        <v>208</v>
      </c>
      <c r="C8">
        <v>0</v>
      </c>
      <c r="D8">
        <v>0</v>
      </c>
      <c r="E8">
        <v>0</v>
      </c>
      <c r="F8">
        <v>468</v>
      </c>
      <c r="G8">
        <v>0</v>
      </c>
      <c r="H8">
        <v>468</v>
      </c>
    </row>
    <row r="9" spans="1:8" x14ac:dyDescent="0.35">
      <c r="A9" t="s">
        <v>1534</v>
      </c>
      <c r="B9" t="s">
        <v>7</v>
      </c>
      <c r="C9">
        <v>0</v>
      </c>
      <c r="D9">
        <v>0</v>
      </c>
      <c r="E9">
        <v>0</v>
      </c>
      <c r="F9">
        <v>910</v>
      </c>
      <c r="G9">
        <v>0</v>
      </c>
      <c r="H9">
        <v>910</v>
      </c>
    </row>
    <row r="10" spans="1:8" x14ac:dyDescent="0.35">
      <c r="A10" t="s">
        <v>1535</v>
      </c>
      <c r="B10" t="s">
        <v>391</v>
      </c>
      <c r="C10">
        <v>0</v>
      </c>
      <c r="D10">
        <v>151</v>
      </c>
      <c r="E10">
        <v>182</v>
      </c>
      <c r="F10">
        <v>0</v>
      </c>
      <c r="G10">
        <v>333</v>
      </c>
      <c r="H10">
        <v>333</v>
      </c>
    </row>
    <row r="11" spans="1:8" x14ac:dyDescent="0.35">
      <c r="A11" t="s">
        <v>1535</v>
      </c>
      <c r="B11" t="s">
        <v>122</v>
      </c>
      <c r="C11">
        <v>0</v>
      </c>
      <c r="D11">
        <v>0</v>
      </c>
      <c r="E11">
        <v>0</v>
      </c>
      <c r="F11">
        <v>0</v>
      </c>
      <c r="G11">
        <v>0</v>
      </c>
      <c r="H11">
        <v>0</v>
      </c>
    </row>
    <row r="12" spans="1:8" x14ac:dyDescent="0.35">
      <c r="A12" t="s">
        <v>1535</v>
      </c>
      <c r="B12" t="s">
        <v>208</v>
      </c>
      <c r="C12">
        <v>0</v>
      </c>
      <c r="D12">
        <v>0</v>
      </c>
      <c r="E12">
        <v>0</v>
      </c>
      <c r="F12">
        <v>0</v>
      </c>
      <c r="G12">
        <v>0</v>
      </c>
      <c r="H12">
        <v>0</v>
      </c>
    </row>
    <row r="13" spans="1:8" x14ac:dyDescent="0.35">
      <c r="A13" t="s">
        <v>1535</v>
      </c>
      <c r="B13" t="s">
        <v>7</v>
      </c>
      <c r="C13">
        <v>0</v>
      </c>
      <c r="D13">
        <v>133</v>
      </c>
      <c r="E13">
        <v>159</v>
      </c>
      <c r="F13">
        <v>0</v>
      </c>
      <c r="G13">
        <v>292</v>
      </c>
      <c r="H13">
        <v>292</v>
      </c>
    </row>
    <row r="15" spans="1:8" x14ac:dyDescent="0.35">
      <c r="A15" t="s">
        <v>1536</v>
      </c>
      <c r="B15" t="s">
        <v>1537</v>
      </c>
    </row>
    <row r="16" spans="1:8" x14ac:dyDescent="0.35">
      <c r="A16" t="s">
        <v>1538</v>
      </c>
      <c r="B16" t="s">
        <v>1539</v>
      </c>
    </row>
    <row r="17" spans="1:2" x14ac:dyDescent="0.35">
      <c r="A17" t="s">
        <v>1540</v>
      </c>
      <c r="B17" t="s">
        <v>1541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BCAC4-A68F-40E8-A561-0606ACD5D8E7}">
  <dimension ref="A1:M761"/>
  <sheetViews>
    <sheetView workbookViewId="0">
      <pane ySplit="1" topLeftCell="A2" activePane="bottomLeft" state="frozen"/>
      <selection pane="bottomLeft"/>
    </sheetView>
  </sheetViews>
  <sheetFormatPr defaultRowHeight="14.5" x14ac:dyDescent="0.35"/>
  <cols>
    <col min="1" max="1" width="13.08984375" bestFit="1" customWidth="1"/>
    <col min="2" max="2" width="58.81640625" customWidth="1"/>
    <col min="3" max="3" width="12.453125" bestFit="1" customWidth="1"/>
    <col min="4" max="4" width="11" bestFit="1" customWidth="1"/>
    <col min="5" max="5" width="11.1796875" bestFit="1" customWidth="1"/>
    <col min="6" max="8" width="10.08984375" bestFit="1" customWidth="1"/>
    <col min="9" max="9" width="7.6328125" bestFit="1" customWidth="1"/>
    <col min="10" max="10" width="12.36328125" bestFit="1" customWidth="1"/>
    <col min="11" max="11" width="26.54296875" bestFit="1" customWidth="1"/>
    <col min="12" max="12" width="11.81640625" bestFit="1" customWidth="1"/>
    <col min="13" max="13" width="41.36328125" bestFit="1" customWidth="1"/>
  </cols>
  <sheetData>
    <row r="1" spans="1:13" x14ac:dyDescent="0.35">
      <c r="A1" t="s">
        <v>1524</v>
      </c>
      <c r="B1" t="s">
        <v>0</v>
      </c>
      <c r="C1" t="s">
        <v>1532</v>
      </c>
      <c r="D1" t="s">
        <v>1564</v>
      </c>
      <c r="E1" t="s">
        <v>1563</v>
      </c>
      <c r="F1" t="s">
        <v>1526</v>
      </c>
      <c r="G1" t="s">
        <v>1527</v>
      </c>
      <c r="H1" t="s">
        <v>1528</v>
      </c>
      <c r="I1" t="s">
        <v>1529</v>
      </c>
      <c r="J1" t="s">
        <v>1530</v>
      </c>
      <c r="K1" t="s">
        <v>1</v>
      </c>
      <c r="L1" t="s">
        <v>2</v>
      </c>
      <c r="M1" t="s">
        <v>1531</v>
      </c>
    </row>
    <row r="2" spans="1:13" x14ac:dyDescent="0.35">
      <c r="A2" t="s">
        <v>1479</v>
      </c>
      <c r="B2" t="s">
        <v>1480</v>
      </c>
      <c r="C2" t="s">
        <v>829</v>
      </c>
      <c r="D2">
        <v>2793</v>
      </c>
      <c r="E2">
        <v>2793</v>
      </c>
      <c r="F2">
        <v>1622</v>
      </c>
      <c r="G2">
        <v>1041</v>
      </c>
      <c r="H2">
        <v>130</v>
      </c>
      <c r="I2">
        <v>0</v>
      </c>
      <c r="J2" t="s">
        <v>391</v>
      </c>
      <c r="K2" t="s">
        <v>1252</v>
      </c>
      <c r="L2">
        <v>54.172667973400003</v>
      </c>
      <c r="M2" t="s">
        <v>830</v>
      </c>
    </row>
    <row r="3" spans="1:13" x14ac:dyDescent="0.35">
      <c r="A3" t="s">
        <v>1511</v>
      </c>
      <c r="B3" t="s">
        <v>1512</v>
      </c>
      <c r="C3" t="s">
        <v>829</v>
      </c>
      <c r="D3">
        <v>3656</v>
      </c>
      <c r="E3">
        <v>3656</v>
      </c>
      <c r="F3">
        <v>2920</v>
      </c>
      <c r="G3">
        <v>736</v>
      </c>
      <c r="H3">
        <v>0</v>
      </c>
      <c r="I3">
        <v>0</v>
      </c>
      <c r="J3" t="s">
        <v>391</v>
      </c>
      <c r="K3" t="s">
        <v>1048</v>
      </c>
      <c r="L3">
        <v>68.197900161000007</v>
      </c>
      <c r="M3" t="s">
        <v>830</v>
      </c>
    </row>
    <row r="4" spans="1:13" x14ac:dyDescent="0.35">
      <c r="A4" t="s">
        <v>1112</v>
      </c>
      <c r="B4" t="s">
        <v>1113</v>
      </c>
      <c r="C4" t="s">
        <v>829</v>
      </c>
      <c r="D4">
        <v>2499</v>
      </c>
      <c r="E4">
        <v>1924</v>
      </c>
      <c r="F4">
        <v>659</v>
      </c>
      <c r="G4">
        <v>575</v>
      </c>
      <c r="H4">
        <v>690</v>
      </c>
      <c r="I4">
        <v>575</v>
      </c>
      <c r="J4" t="s">
        <v>391</v>
      </c>
      <c r="K4" t="s">
        <v>1048</v>
      </c>
      <c r="L4">
        <v>68.955681610200003</v>
      </c>
      <c r="M4" t="s">
        <v>830</v>
      </c>
    </row>
    <row r="5" spans="1:13" x14ac:dyDescent="0.35">
      <c r="A5" t="s">
        <v>1509</v>
      </c>
      <c r="B5" t="s">
        <v>1510</v>
      </c>
      <c r="C5" t="s">
        <v>829</v>
      </c>
      <c r="D5">
        <v>1070</v>
      </c>
      <c r="E5">
        <v>320</v>
      </c>
      <c r="F5">
        <v>320</v>
      </c>
      <c r="G5">
        <v>0</v>
      </c>
      <c r="H5">
        <v>0</v>
      </c>
      <c r="I5">
        <v>750</v>
      </c>
      <c r="J5" t="s">
        <v>391</v>
      </c>
      <c r="K5" t="s">
        <v>1225</v>
      </c>
      <c r="L5">
        <v>36.380259984600002</v>
      </c>
      <c r="M5" t="s">
        <v>830</v>
      </c>
    </row>
    <row r="6" spans="1:13" x14ac:dyDescent="0.35">
      <c r="A6" t="s">
        <v>1046</v>
      </c>
      <c r="B6" t="s">
        <v>1047</v>
      </c>
      <c r="C6" t="s">
        <v>829</v>
      </c>
      <c r="D6">
        <v>1208</v>
      </c>
      <c r="E6">
        <v>1208</v>
      </c>
      <c r="F6">
        <v>0</v>
      </c>
      <c r="G6">
        <v>809</v>
      </c>
      <c r="H6">
        <v>399</v>
      </c>
      <c r="I6">
        <v>0</v>
      </c>
      <c r="J6" t="s">
        <v>391</v>
      </c>
      <c r="K6" t="s">
        <v>1048</v>
      </c>
      <c r="L6">
        <v>14.707989207500001</v>
      </c>
      <c r="M6" t="s">
        <v>830</v>
      </c>
    </row>
    <row r="7" spans="1:13" x14ac:dyDescent="0.35">
      <c r="A7" t="s">
        <v>1508</v>
      </c>
      <c r="B7" t="s">
        <v>1048</v>
      </c>
      <c r="C7" t="s">
        <v>829</v>
      </c>
      <c r="D7">
        <v>1249</v>
      </c>
      <c r="E7">
        <v>509</v>
      </c>
      <c r="F7">
        <v>54</v>
      </c>
      <c r="G7">
        <v>455</v>
      </c>
      <c r="H7">
        <v>0</v>
      </c>
      <c r="I7">
        <v>740</v>
      </c>
      <c r="J7" t="s">
        <v>208</v>
      </c>
      <c r="K7" t="s">
        <v>1048</v>
      </c>
      <c r="L7">
        <v>55.738374302399897</v>
      </c>
      <c r="M7" t="s">
        <v>830</v>
      </c>
    </row>
    <row r="8" spans="1:13" x14ac:dyDescent="0.35">
      <c r="A8" t="s">
        <v>1502</v>
      </c>
      <c r="B8" t="s">
        <v>1503</v>
      </c>
      <c r="C8" t="s">
        <v>829</v>
      </c>
      <c r="D8">
        <v>1132</v>
      </c>
      <c r="E8">
        <v>263</v>
      </c>
      <c r="F8">
        <v>210</v>
      </c>
      <c r="G8">
        <v>53</v>
      </c>
      <c r="H8">
        <v>0</v>
      </c>
      <c r="I8">
        <v>869</v>
      </c>
      <c r="J8" t="s">
        <v>208</v>
      </c>
      <c r="K8" t="s">
        <v>507</v>
      </c>
      <c r="L8">
        <v>34.1554631497999</v>
      </c>
      <c r="M8" t="s">
        <v>830</v>
      </c>
    </row>
    <row r="9" spans="1:13" x14ac:dyDescent="0.35">
      <c r="A9" t="s">
        <v>1488</v>
      </c>
      <c r="B9" t="s">
        <v>1489</v>
      </c>
      <c r="C9" t="s">
        <v>829</v>
      </c>
      <c r="D9">
        <v>4342</v>
      </c>
      <c r="E9">
        <v>4026</v>
      </c>
      <c r="F9">
        <v>1169</v>
      </c>
      <c r="G9">
        <v>1776</v>
      </c>
      <c r="H9">
        <v>1081</v>
      </c>
      <c r="I9">
        <v>316</v>
      </c>
      <c r="J9" t="s">
        <v>122</v>
      </c>
      <c r="K9" t="s">
        <v>625</v>
      </c>
      <c r="L9">
        <v>52.621586878400002</v>
      </c>
      <c r="M9" t="s">
        <v>830</v>
      </c>
    </row>
    <row r="10" spans="1:13" x14ac:dyDescent="0.35">
      <c r="A10" t="s">
        <v>1486</v>
      </c>
      <c r="B10" t="s">
        <v>1487</v>
      </c>
      <c r="C10" t="s">
        <v>829</v>
      </c>
      <c r="D10">
        <v>557</v>
      </c>
      <c r="E10">
        <v>224</v>
      </c>
      <c r="F10">
        <v>160</v>
      </c>
      <c r="G10">
        <v>64</v>
      </c>
      <c r="H10">
        <v>0</v>
      </c>
      <c r="I10">
        <v>333</v>
      </c>
      <c r="J10" t="s">
        <v>122</v>
      </c>
      <c r="K10" t="s">
        <v>1174</v>
      </c>
      <c r="L10">
        <v>27.864200948800001</v>
      </c>
      <c r="M10" t="s">
        <v>830</v>
      </c>
    </row>
    <row r="11" spans="1:13" x14ac:dyDescent="0.35">
      <c r="A11" t="s">
        <v>1513</v>
      </c>
      <c r="B11" t="s">
        <v>1514</v>
      </c>
      <c r="C11" t="s">
        <v>1492</v>
      </c>
      <c r="D11">
        <v>0</v>
      </c>
      <c r="E11">
        <v>0</v>
      </c>
      <c r="F11">
        <v>0</v>
      </c>
      <c r="G11">
        <v>0</v>
      </c>
      <c r="H11">
        <v>0</v>
      </c>
      <c r="I11">
        <v>0</v>
      </c>
      <c r="J11" t="s">
        <v>122</v>
      </c>
      <c r="K11" t="s">
        <v>576</v>
      </c>
      <c r="L11">
        <v>8.2234440965399997</v>
      </c>
      <c r="M11" t="s">
        <v>1515</v>
      </c>
    </row>
    <row r="12" spans="1:13" x14ac:dyDescent="0.35">
      <c r="A12" t="s">
        <v>1516</v>
      </c>
      <c r="B12" t="s">
        <v>1517</v>
      </c>
      <c r="C12" t="s">
        <v>1492</v>
      </c>
      <c r="D12">
        <v>150</v>
      </c>
      <c r="E12">
        <v>150</v>
      </c>
      <c r="F12">
        <v>0</v>
      </c>
      <c r="G12">
        <v>68</v>
      </c>
      <c r="H12">
        <v>82</v>
      </c>
      <c r="I12">
        <v>0</v>
      </c>
      <c r="J12" t="s">
        <v>122</v>
      </c>
      <c r="K12" t="s">
        <v>123</v>
      </c>
      <c r="L12">
        <v>3.5151115275199998</v>
      </c>
      <c r="M12" t="s">
        <v>6</v>
      </c>
    </row>
    <row r="13" spans="1:13" x14ac:dyDescent="0.35">
      <c r="A13" t="s">
        <v>1490</v>
      </c>
      <c r="B13" t="s">
        <v>1491</v>
      </c>
      <c r="C13" t="s">
        <v>1492</v>
      </c>
      <c r="D13">
        <v>750</v>
      </c>
      <c r="E13">
        <v>750</v>
      </c>
      <c r="F13">
        <v>0</v>
      </c>
      <c r="G13">
        <v>341</v>
      </c>
      <c r="H13">
        <v>409</v>
      </c>
      <c r="I13">
        <v>0</v>
      </c>
      <c r="J13" t="s">
        <v>122</v>
      </c>
      <c r="K13" t="s">
        <v>1174</v>
      </c>
      <c r="L13">
        <v>29.862926137199899</v>
      </c>
      <c r="M13" t="s">
        <v>6</v>
      </c>
    </row>
    <row r="14" spans="1:13" x14ac:dyDescent="0.35">
      <c r="A14" t="s">
        <v>1478</v>
      </c>
      <c r="B14" t="s">
        <v>1116</v>
      </c>
      <c r="C14" t="s">
        <v>829</v>
      </c>
      <c r="D14">
        <v>996</v>
      </c>
      <c r="E14">
        <v>829</v>
      </c>
      <c r="F14">
        <v>769</v>
      </c>
      <c r="G14">
        <v>60</v>
      </c>
      <c r="H14">
        <v>0</v>
      </c>
      <c r="I14">
        <v>167</v>
      </c>
      <c r="J14" t="s">
        <v>7</v>
      </c>
      <c r="K14" t="s">
        <v>1116</v>
      </c>
      <c r="L14">
        <v>107.10179513600001</v>
      </c>
      <c r="M14" t="s">
        <v>830</v>
      </c>
    </row>
    <row r="15" spans="1:13" x14ac:dyDescent="0.35">
      <c r="A15" t="s">
        <v>827</v>
      </c>
      <c r="B15" t="s">
        <v>828</v>
      </c>
      <c r="C15" t="s">
        <v>829</v>
      </c>
      <c r="D15">
        <v>300</v>
      </c>
      <c r="E15">
        <v>300</v>
      </c>
      <c r="F15">
        <v>143</v>
      </c>
      <c r="G15">
        <v>108</v>
      </c>
      <c r="H15">
        <v>49</v>
      </c>
      <c r="I15">
        <v>0</v>
      </c>
      <c r="J15" t="s">
        <v>7</v>
      </c>
      <c r="K15" t="s">
        <v>831</v>
      </c>
      <c r="L15">
        <v>9.4728654615999996</v>
      </c>
      <c r="M15" t="s">
        <v>830</v>
      </c>
    </row>
    <row r="16" spans="1:13" x14ac:dyDescent="0.35">
      <c r="A16" t="s">
        <v>942</v>
      </c>
      <c r="B16" t="s">
        <v>943</v>
      </c>
      <c r="C16" t="s">
        <v>68</v>
      </c>
      <c r="D16">
        <v>20</v>
      </c>
      <c r="E16">
        <v>20</v>
      </c>
      <c r="F16">
        <v>0</v>
      </c>
      <c r="G16">
        <v>9</v>
      </c>
      <c r="H16">
        <v>11</v>
      </c>
      <c r="I16">
        <v>0</v>
      </c>
      <c r="J16" t="s">
        <v>7</v>
      </c>
      <c r="K16" t="s">
        <v>944</v>
      </c>
      <c r="L16">
        <v>0.14150164323700001</v>
      </c>
      <c r="M16" t="s">
        <v>6</v>
      </c>
    </row>
    <row r="17" spans="1:13" x14ac:dyDescent="0.35">
      <c r="A17" t="s">
        <v>1007</v>
      </c>
      <c r="B17" t="s">
        <v>1008</v>
      </c>
      <c r="C17" t="s">
        <v>68</v>
      </c>
      <c r="D17">
        <v>10</v>
      </c>
      <c r="E17">
        <v>10</v>
      </c>
      <c r="F17">
        <v>0</v>
      </c>
      <c r="G17">
        <v>5</v>
      </c>
      <c r="H17">
        <v>5</v>
      </c>
      <c r="I17">
        <v>0</v>
      </c>
      <c r="J17" t="s">
        <v>391</v>
      </c>
      <c r="K17" t="s">
        <v>944</v>
      </c>
      <c r="L17">
        <v>3.9625963923200003E-2</v>
      </c>
      <c r="M17" t="s">
        <v>6</v>
      </c>
    </row>
    <row r="18" spans="1:13" x14ac:dyDescent="0.35">
      <c r="A18" t="s">
        <v>574</v>
      </c>
      <c r="B18" t="s">
        <v>575</v>
      </c>
      <c r="C18" t="s">
        <v>68</v>
      </c>
      <c r="D18">
        <v>0</v>
      </c>
      <c r="E18">
        <v>0</v>
      </c>
      <c r="F18">
        <v>0</v>
      </c>
      <c r="G18">
        <v>0</v>
      </c>
      <c r="H18">
        <v>0</v>
      </c>
      <c r="I18">
        <v>0</v>
      </c>
      <c r="J18" t="s">
        <v>122</v>
      </c>
      <c r="K18" t="s">
        <v>576</v>
      </c>
      <c r="L18">
        <v>2.1561409164100001</v>
      </c>
      <c r="M18" t="s">
        <v>6</v>
      </c>
    </row>
    <row r="19" spans="1:13" x14ac:dyDescent="0.35">
      <c r="A19" t="s">
        <v>577</v>
      </c>
      <c r="B19" t="s">
        <v>578</v>
      </c>
      <c r="C19" t="s">
        <v>68</v>
      </c>
      <c r="D19">
        <v>20</v>
      </c>
      <c r="E19">
        <v>20</v>
      </c>
      <c r="F19">
        <v>0</v>
      </c>
      <c r="G19">
        <v>9</v>
      </c>
      <c r="H19">
        <v>11</v>
      </c>
      <c r="I19">
        <v>0</v>
      </c>
      <c r="J19" t="s">
        <v>122</v>
      </c>
      <c r="K19" t="s">
        <v>576</v>
      </c>
      <c r="L19">
        <v>0.23654807937899999</v>
      </c>
      <c r="M19" t="s">
        <v>6</v>
      </c>
    </row>
    <row r="20" spans="1:13" x14ac:dyDescent="0.35">
      <c r="A20" t="s">
        <v>579</v>
      </c>
      <c r="B20" t="s">
        <v>580</v>
      </c>
      <c r="C20" t="s">
        <v>68</v>
      </c>
      <c r="D20">
        <v>20</v>
      </c>
      <c r="E20">
        <v>20</v>
      </c>
      <c r="F20">
        <v>0</v>
      </c>
      <c r="G20">
        <v>9</v>
      </c>
      <c r="H20">
        <v>11</v>
      </c>
      <c r="I20">
        <v>0</v>
      </c>
      <c r="J20" t="s">
        <v>122</v>
      </c>
      <c r="K20" t="s">
        <v>576</v>
      </c>
      <c r="L20">
        <v>0.21733502185</v>
      </c>
      <c r="M20" t="s">
        <v>6</v>
      </c>
    </row>
    <row r="21" spans="1:13" x14ac:dyDescent="0.35">
      <c r="A21" t="s">
        <v>886</v>
      </c>
      <c r="B21" t="s">
        <v>887</v>
      </c>
      <c r="C21" t="s">
        <v>68</v>
      </c>
      <c r="D21">
        <v>100</v>
      </c>
      <c r="E21">
        <v>100</v>
      </c>
      <c r="F21">
        <v>0</v>
      </c>
      <c r="G21">
        <v>45</v>
      </c>
      <c r="H21">
        <v>55</v>
      </c>
      <c r="I21">
        <v>0</v>
      </c>
      <c r="J21" t="s">
        <v>7</v>
      </c>
      <c r="K21" t="s">
        <v>888</v>
      </c>
      <c r="L21">
        <v>1.2401670479</v>
      </c>
      <c r="M21" t="s">
        <v>6</v>
      </c>
    </row>
    <row r="22" spans="1:13" x14ac:dyDescent="0.35">
      <c r="A22" t="s">
        <v>1358</v>
      </c>
      <c r="B22" t="s">
        <v>1359</v>
      </c>
      <c r="C22" t="s">
        <v>68</v>
      </c>
      <c r="D22">
        <v>19</v>
      </c>
      <c r="E22">
        <v>19</v>
      </c>
      <c r="F22">
        <v>0</v>
      </c>
      <c r="G22">
        <v>9</v>
      </c>
      <c r="H22">
        <v>10</v>
      </c>
      <c r="I22">
        <v>0</v>
      </c>
      <c r="J22" t="s">
        <v>122</v>
      </c>
      <c r="K22" t="s">
        <v>1360</v>
      </c>
      <c r="L22">
        <v>0.387149405595</v>
      </c>
      <c r="M22" t="s">
        <v>6</v>
      </c>
    </row>
    <row r="23" spans="1:13" x14ac:dyDescent="0.35">
      <c r="A23" t="s">
        <v>1175</v>
      </c>
      <c r="B23" t="s">
        <v>1176</v>
      </c>
      <c r="C23" t="s">
        <v>68</v>
      </c>
      <c r="D23">
        <v>40</v>
      </c>
      <c r="E23">
        <v>40</v>
      </c>
      <c r="F23">
        <v>0</v>
      </c>
      <c r="G23">
        <v>18</v>
      </c>
      <c r="H23">
        <v>22</v>
      </c>
      <c r="I23">
        <v>0</v>
      </c>
      <c r="J23" t="s">
        <v>122</v>
      </c>
      <c r="K23" t="s">
        <v>1174</v>
      </c>
      <c r="L23">
        <v>0.55806315555200003</v>
      </c>
      <c r="M23" t="s">
        <v>6</v>
      </c>
    </row>
    <row r="24" spans="1:13" x14ac:dyDescent="0.35">
      <c r="A24" t="s">
        <v>1177</v>
      </c>
      <c r="B24" t="s">
        <v>1178</v>
      </c>
      <c r="C24" t="s">
        <v>68</v>
      </c>
      <c r="D24">
        <v>15</v>
      </c>
      <c r="E24">
        <v>15</v>
      </c>
      <c r="F24">
        <v>0</v>
      </c>
      <c r="G24">
        <v>7</v>
      </c>
      <c r="H24">
        <v>8</v>
      </c>
      <c r="I24">
        <v>0</v>
      </c>
      <c r="J24" t="s">
        <v>122</v>
      </c>
      <c r="K24" t="s">
        <v>1174</v>
      </c>
      <c r="L24">
        <v>0.14720414618700001</v>
      </c>
      <c r="M24" t="s">
        <v>6</v>
      </c>
    </row>
    <row r="25" spans="1:13" x14ac:dyDescent="0.35">
      <c r="A25" t="s">
        <v>1271</v>
      </c>
      <c r="B25" t="s">
        <v>1272</v>
      </c>
      <c r="C25" t="s">
        <v>68</v>
      </c>
      <c r="D25">
        <v>0</v>
      </c>
      <c r="E25">
        <v>0</v>
      </c>
      <c r="F25">
        <v>0</v>
      </c>
      <c r="G25">
        <v>0</v>
      </c>
      <c r="H25">
        <v>0</v>
      </c>
      <c r="I25">
        <v>0</v>
      </c>
      <c r="J25" t="s">
        <v>391</v>
      </c>
      <c r="K25" t="s">
        <v>1252</v>
      </c>
      <c r="L25">
        <v>0.49335484902999999</v>
      </c>
      <c r="M25" t="s">
        <v>6</v>
      </c>
    </row>
    <row r="26" spans="1:13" x14ac:dyDescent="0.35">
      <c r="A26" t="s">
        <v>1269</v>
      </c>
      <c r="B26" t="s">
        <v>1270</v>
      </c>
      <c r="C26" t="s">
        <v>5</v>
      </c>
      <c r="D26">
        <v>0</v>
      </c>
      <c r="E26">
        <v>0</v>
      </c>
      <c r="F26">
        <v>0</v>
      </c>
      <c r="G26">
        <v>0</v>
      </c>
      <c r="H26">
        <v>0</v>
      </c>
      <c r="I26">
        <v>0</v>
      </c>
      <c r="J26" t="s">
        <v>391</v>
      </c>
      <c r="K26" t="s">
        <v>1252</v>
      </c>
      <c r="L26">
        <v>3.14907674586</v>
      </c>
      <c r="M26" t="s">
        <v>6</v>
      </c>
    </row>
    <row r="27" spans="1:13" x14ac:dyDescent="0.35">
      <c r="A27" t="s">
        <v>344</v>
      </c>
      <c r="B27" t="s">
        <v>345</v>
      </c>
      <c r="C27" t="s">
        <v>68</v>
      </c>
      <c r="D27">
        <v>10</v>
      </c>
      <c r="E27">
        <v>10</v>
      </c>
      <c r="F27">
        <v>0</v>
      </c>
      <c r="G27">
        <v>5</v>
      </c>
      <c r="H27">
        <v>5</v>
      </c>
      <c r="I27">
        <v>0</v>
      </c>
      <c r="J27" t="s">
        <v>7</v>
      </c>
      <c r="K27" t="s">
        <v>346</v>
      </c>
      <c r="L27">
        <v>9.9690464921899993E-2</v>
      </c>
      <c r="M27" t="s">
        <v>6</v>
      </c>
    </row>
    <row r="28" spans="1:13" x14ac:dyDescent="0.35">
      <c r="A28" t="s">
        <v>392</v>
      </c>
      <c r="B28" t="s">
        <v>393</v>
      </c>
      <c r="C28" t="s">
        <v>68</v>
      </c>
      <c r="D28">
        <v>6</v>
      </c>
      <c r="E28">
        <v>6</v>
      </c>
      <c r="F28">
        <v>0</v>
      </c>
      <c r="G28">
        <v>3</v>
      </c>
      <c r="H28">
        <v>3</v>
      </c>
      <c r="I28">
        <v>0</v>
      </c>
      <c r="J28" t="s">
        <v>7</v>
      </c>
      <c r="K28" t="s">
        <v>394</v>
      </c>
      <c r="L28">
        <v>0.27130355041499998</v>
      </c>
      <c r="M28" t="s">
        <v>6</v>
      </c>
    </row>
    <row r="29" spans="1:13" x14ac:dyDescent="0.35">
      <c r="A29" t="s">
        <v>395</v>
      </c>
      <c r="B29" t="s">
        <v>396</v>
      </c>
      <c r="C29" t="s">
        <v>68</v>
      </c>
      <c r="D29">
        <v>10</v>
      </c>
      <c r="E29">
        <v>10</v>
      </c>
      <c r="F29">
        <v>0</v>
      </c>
      <c r="G29">
        <v>5</v>
      </c>
      <c r="H29">
        <v>5</v>
      </c>
      <c r="I29">
        <v>0</v>
      </c>
      <c r="J29" t="s">
        <v>7</v>
      </c>
      <c r="K29" t="s">
        <v>394</v>
      </c>
      <c r="L29">
        <v>0.19469453769799999</v>
      </c>
      <c r="M29" t="s">
        <v>6</v>
      </c>
    </row>
    <row r="30" spans="1:13" x14ac:dyDescent="0.35">
      <c r="A30" t="s">
        <v>397</v>
      </c>
      <c r="B30" t="s">
        <v>398</v>
      </c>
      <c r="C30" t="s">
        <v>68</v>
      </c>
      <c r="D30">
        <v>10</v>
      </c>
      <c r="E30">
        <v>10</v>
      </c>
      <c r="F30">
        <v>0</v>
      </c>
      <c r="G30">
        <v>5</v>
      </c>
      <c r="H30">
        <v>5</v>
      </c>
      <c r="I30">
        <v>0</v>
      </c>
      <c r="J30" t="s">
        <v>7</v>
      </c>
      <c r="K30" t="s">
        <v>394</v>
      </c>
      <c r="L30">
        <v>0.12780031545000001</v>
      </c>
      <c r="M30" t="s">
        <v>6</v>
      </c>
    </row>
    <row r="31" spans="1:13" x14ac:dyDescent="0.35">
      <c r="A31" t="s">
        <v>399</v>
      </c>
      <c r="B31" t="s">
        <v>400</v>
      </c>
      <c r="C31" t="s">
        <v>68</v>
      </c>
      <c r="D31">
        <v>20</v>
      </c>
      <c r="E31">
        <v>20</v>
      </c>
      <c r="F31">
        <v>0</v>
      </c>
      <c r="G31">
        <v>9</v>
      </c>
      <c r="H31">
        <v>11</v>
      </c>
      <c r="I31">
        <v>0</v>
      </c>
      <c r="J31" t="s">
        <v>7</v>
      </c>
      <c r="K31" t="s">
        <v>394</v>
      </c>
      <c r="L31">
        <v>0.12214902440600001</v>
      </c>
      <c r="M31" t="s">
        <v>6</v>
      </c>
    </row>
    <row r="32" spans="1:13" x14ac:dyDescent="0.35">
      <c r="A32" t="s">
        <v>911</v>
      </c>
      <c r="B32" t="s">
        <v>912</v>
      </c>
      <c r="C32" t="s">
        <v>68</v>
      </c>
      <c r="D32">
        <v>8</v>
      </c>
      <c r="E32">
        <v>8</v>
      </c>
      <c r="F32">
        <v>0</v>
      </c>
      <c r="G32">
        <v>4</v>
      </c>
      <c r="H32">
        <v>4</v>
      </c>
      <c r="I32">
        <v>0</v>
      </c>
      <c r="J32" t="s">
        <v>7</v>
      </c>
      <c r="K32" t="s">
        <v>913</v>
      </c>
      <c r="L32">
        <v>0.58568974472400004</v>
      </c>
      <c r="M32" t="s">
        <v>6</v>
      </c>
    </row>
    <row r="33" spans="1:13" x14ac:dyDescent="0.35">
      <c r="A33" t="s">
        <v>914</v>
      </c>
      <c r="B33" t="s">
        <v>915</v>
      </c>
      <c r="C33" t="s">
        <v>68</v>
      </c>
      <c r="D33">
        <v>6</v>
      </c>
      <c r="E33">
        <v>6</v>
      </c>
      <c r="F33">
        <v>0</v>
      </c>
      <c r="G33">
        <v>3</v>
      </c>
      <c r="H33">
        <v>3</v>
      </c>
      <c r="I33">
        <v>0</v>
      </c>
      <c r="J33" t="s">
        <v>7</v>
      </c>
      <c r="K33" t="s">
        <v>913</v>
      </c>
      <c r="L33">
        <v>0.336474207262</v>
      </c>
      <c r="M33" t="s">
        <v>6</v>
      </c>
    </row>
    <row r="34" spans="1:13" x14ac:dyDescent="0.35">
      <c r="A34" t="s">
        <v>1129</v>
      </c>
      <c r="B34" t="s">
        <v>1130</v>
      </c>
      <c r="C34" t="s">
        <v>68</v>
      </c>
      <c r="D34">
        <v>14</v>
      </c>
      <c r="E34">
        <v>14</v>
      </c>
      <c r="F34">
        <v>0</v>
      </c>
      <c r="G34">
        <v>6</v>
      </c>
      <c r="H34">
        <v>8</v>
      </c>
      <c r="I34">
        <v>0</v>
      </c>
      <c r="J34" t="s">
        <v>208</v>
      </c>
      <c r="K34" t="s">
        <v>1131</v>
      </c>
      <c r="L34">
        <v>0.248499765979</v>
      </c>
      <c r="M34" t="s">
        <v>6</v>
      </c>
    </row>
    <row r="35" spans="1:13" x14ac:dyDescent="0.35">
      <c r="A35" t="s">
        <v>459</v>
      </c>
      <c r="B35" t="s">
        <v>460</v>
      </c>
      <c r="C35" t="s">
        <v>68</v>
      </c>
      <c r="D35">
        <v>50</v>
      </c>
      <c r="E35">
        <v>50</v>
      </c>
      <c r="F35">
        <v>0</v>
      </c>
      <c r="G35">
        <v>23</v>
      </c>
      <c r="H35">
        <v>27</v>
      </c>
      <c r="I35">
        <v>0</v>
      </c>
      <c r="J35" t="s">
        <v>208</v>
      </c>
      <c r="K35" t="s">
        <v>461</v>
      </c>
      <c r="L35">
        <v>1.1201164587300001</v>
      </c>
      <c r="M35" t="s">
        <v>6</v>
      </c>
    </row>
    <row r="36" spans="1:13" x14ac:dyDescent="0.35">
      <c r="A36" t="s">
        <v>462</v>
      </c>
      <c r="B36" t="s">
        <v>463</v>
      </c>
      <c r="C36" t="s">
        <v>68</v>
      </c>
      <c r="D36">
        <v>50</v>
      </c>
      <c r="E36">
        <v>50</v>
      </c>
      <c r="F36">
        <v>0</v>
      </c>
      <c r="G36">
        <v>23</v>
      </c>
      <c r="H36">
        <v>27</v>
      </c>
      <c r="I36">
        <v>0</v>
      </c>
      <c r="J36" t="s">
        <v>208</v>
      </c>
      <c r="K36" t="s">
        <v>461</v>
      </c>
      <c r="L36">
        <v>0.86770410894700001</v>
      </c>
      <c r="M36" t="s">
        <v>6</v>
      </c>
    </row>
    <row r="37" spans="1:13" x14ac:dyDescent="0.35">
      <c r="A37" t="s">
        <v>464</v>
      </c>
      <c r="B37" t="s">
        <v>465</v>
      </c>
      <c r="C37" t="s">
        <v>68</v>
      </c>
      <c r="D37">
        <v>15</v>
      </c>
      <c r="E37">
        <v>15</v>
      </c>
      <c r="F37">
        <v>0</v>
      </c>
      <c r="G37">
        <v>7</v>
      </c>
      <c r="H37">
        <v>8</v>
      </c>
      <c r="I37">
        <v>0</v>
      </c>
      <c r="J37" t="s">
        <v>208</v>
      </c>
      <c r="K37" t="s">
        <v>461</v>
      </c>
      <c r="L37">
        <v>0.31262356262399998</v>
      </c>
      <c r="M37" t="s">
        <v>6</v>
      </c>
    </row>
    <row r="38" spans="1:13" x14ac:dyDescent="0.35">
      <c r="A38" t="s">
        <v>466</v>
      </c>
      <c r="B38" t="s">
        <v>467</v>
      </c>
      <c r="C38" t="s">
        <v>68</v>
      </c>
      <c r="D38">
        <v>10</v>
      </c>
      <c r="E38">
        <v>10</v>
      </c>
      <c r="F38">
        <v>0</v>
      </c>
      <c r="G38">
        <v>5</v>
      </c>
      <c r="H38">
        <v>5</v>
      </c>
      <c r="I38">
        <v>0</v>
      </c>
      <c r="J38" t="s">
        <v>208</v>
      </c>
      <c r="K38" t="s">
        <v>461</v>
      </c>
      <c r="L38">
        <v>0.19681976995100001</v>
      </c>
      <c r="M38" t="s">
        <v>6</v>
      </c>
    </row>
    <row r="39" spans="1:13" x14ac:dyDescent="0.35">
      <c r="A39" t="s">
        <v>468</v>
      </c>
      <c r="B39" t="s">
        <v>469</v>
      </c>
      <c r="C39" t="s">
        <v>68</v>
      </c>
      <c r="D39">
        <v>18</v>
      </c>
      <c r="E39">
        <v>18</v>
      </c>
      <c r="F39">
        <v>0</v>
      </c>
      <c r="G39">
        <v>8</v>
      </c>
      <c r="H39">
        <v>10</v>
      </c>
      <c r="I39">
        <v>0</v>
      </c>
      <c r="J39" t="s">
        <v>208</v>
      </c>
      <c r="K39" t="s">
        <v>461</v>
      </c>
      <c r="L39">
        <v>0.155210731529</v>
      </c>
      <c r="M39" t="s">
        <v>6</v>
      </c>
    </row>
    <row r="40" spans="1:13" x14ac:dyDescent="0.35">
      <c r="A40" t="s">
        <v>679</v>
      </c>
      <c r="B40" t="s">
        <v>680</v>
      </c>
      <c r="C40" t="s">
        <v>68</v>
      </c>
      <c r="D40">
        <v>55</v>
      </c>
      <c r="E40">
        <v>55</v>
      </c>
      <c r="F40">
        <v>0</v>
      </c>
      <c r="G40">
        <v>25</v>
      </c>
      <c r="H40">
        <v>30</v>
      </c>
      <c r="I40">
        <v>0</v>
      </c>
      <c r="J40" t="s">
        <v>122</v>
      </c>
      <c r="K40" t="s">
        <v>664</v>
      </c>
      <c r="L40">
        <v>0.88315302136899998</v>
      </c>
      <c r="M40" t="s">
        <v>6</v>
      </c>
    </row>
    <row r="41" spans="1:13" x14ac:dyDescent="0.35">
      <c r="A41" t="s">
        <v>681</v>
      </c>
      <c r="B41" t="s">
        <v>682</v>
      </c>
      <c r="C41" t="s">
        <v>68</v>
      </c>
      <c r="D41">
        <v>35</v>
      </c>
      <c r="E41">
        <v>35</v>
      </c>
      <c r="F41">
        <v>0</v>
      </c>
      <c r="G41">
        <v>16</v>
      </c>
      <c r="H41">
        <v>19</v>
      </c>
      <c r="I41">
        <v>0</v>
      </c>
      <c r="J41" t="s">
        <v>122</v>
      </c>
      <c r="K41" t="s">
        <v>664</v>
      </c>
      <c r="L41">
        <v>0.56243394289399995</v>
      </c>
      <c r="M41" t="s">
        <v>6</v>
      </c>
    </row>
    <row r="42" spans="1:13" x14ac:dyDescent="0.35">
      <c r="A42" t="s">
        <v>210</v>
      </c>
      <c r="B42" t="s">
        <v>211</v>
      </c>
      <c r="C42" t="s">
        <v>68</v>
      </c>
      <c r="D42">
        <v>20</v>
      </c>
      <c r="E42">
        <v>20</v>
      </c>
      <c r="F42">
        <v>0</v>
      </c>
      <c r="G42">
        <v>9</v>
      </c>
      <c r="H42">
        <v>11</v>
      </c>
      <c r="I42">
        <v>0</v>
      </c>
      <c r="J42" t="s">
        <v>208</v>
      </c>
      <c r="K42" t="s">
        <v>209</v>
      </c>
      <c r="L42">
        <v>0.46050796249300002</v>
      </c>
      <c r="M42" t="s">
        <v>6</v>
      </c>
    </row>
    <row r="43" spans="1:13" x14ac:dyDescent="0.35">
      <c r="A43" t="s">
        <v>158</v>
      </c>
      <c r="B43" t="s">
        <v>159</v>
      </c>
      <c r="C43" t="s">
        <v>68</v>
      </c>
      <c r="D43">
        <v>25</v>
      </c>
      <c r="E43">
        <v>25</v>
      </c>
      <c r="F43">
        <v>0</v>
      </c>
      <c r="G43">
        <v>11</v>
      </c>
      <c r="H43">
        <v>14</v>
      </c>
      <c r="I43">
        <v>0</v>
      </c>
      <c r="J43" t="s">
        <v>122</v>
      </c>
      <c r="K43" t="s">
        <v>160</v>
      </c>
      <c r="L43">
        <v>0.42841084516700001</v>
      </c>
      <c r="M43" t="s">
        <v>6</v>
      </c>
    </row>
    <row r="44" spans="1:13" x14ac:dyDescent="0.35">
      <c r="A44" t="s">
        <v>95</v>
      </c>
      <c r="B44" t="s">
        <v>96</v>
      </c>
      <c r="C44" t="s">
        <v>68</v>
      </c>
      <c r="D44">
        <v>15</v>
      </c>
      <c r="E44">
        <v>15</v>
      </c>
      <c r="F44">
        <v>0</v>
      </c>
      <c r="G44">
        <v>7</v>
      </c>
      <c r="H44">
        <v>8</v>
      </c>
      <c r="I44">
        <v>0</v>
      </c>
      <c r="J44" t="s">
        <v>7</v>
      </c>
      <c r="K44" t="s">
        <v>97</v>
      </c>
      <c r="L44">
        <v>0.26163508393000001</v>
      </c>
      <c r="M44" t="s">
        <v>6</v>
      </c>
    </row>
    <row r="45" spans="1:13" x14ac:dyDescent="0.35">
      <c r="A45" t="s">
        <v>508</v>
      </c>
      <c r="B45" t="s">
        <v>509</v>
      </c>
      <c r="C45" t="s">
        <v>68</v>
      </c>
      <c r="D45">
        <v>17</v>
      </c>
      <c r="E45">
        <v>17</v>
      </c>
      <c r="F45">
        <v>0</v>
      </c>
      <c r="G45">
        <v>8</v>
      </c>
      <c r="H45">
        <v>9</v>
      </c>
      <c r="I45">
        <v>0</v>
      </c>
      <c r="J45" t="s">
        <v>208</v>
      </c>
      <c r="K45" t="s">
        <v>507</v>
      </c>
      <c r="L45">
        <v>0.20172139140000001</v>
      </c>
      <c r="M45" t="s">
        <v>6</v>
      </c>
    </row>
    <row r="46" spans="1:13" x14ac:dyDescent="0.35">
      <c r="A46" t="s">
        <v>261</v>
      </c>
      <c r="B46" t="s">
        <v>262</v>
      </c>
      <c r="C46" t="s">
        <v>68</v>
      </c>
      <c r="D46">
        <v>25</v>
      </c>
      <c r="E46">
        <v>25</v>
      </c>
      <c r="F46">
        <v>0</v>
      </c>
      <c r="G46">
        <v>11</v>
      </c>
      <c r="H46">
        <v>14</v>
      </c>
      <c r="I46">
        <v>0</v>
      </c>
      <c r="J46" t="s">
        <v>7</v>
      </c>
      <c r="K46" t="s">
        <v>260</v>
      </c>
      <c r="L46">
        <v>0.46492495429899999</v>
      </c>
      <c r="M46" t="s">
        <v>6</v>
      </c>
    </row>
    <row r="47" spans="1:13" x14ac:dyDescent="0.35">
      <c r="A47" t="s">
        <v>263</v>
      </c>
      <c r="B47" t="s">
        <v>264</v>
      </c>
      <c r="C47" t="s">
        <v>68</v>
      </c>
      <c r="D47">
        <v>10</v>
      </c>
      <c r="E47">
        <v>10</v>
      </c>
      <c r="F47">
        <v>0</v>
      </c>
      <c r="G47">
        <v>5</v>
      </c>
      <c r="H47">
        <v>5</v>
      </c>
      <c r="I47">
        <v>0</v>
      </c>
      <c r="J47" t="s">
        <v>7</v>
      </c>
      <c r="K47" t="s">
        <v>260</v>
      </c>
      <c r="L47">
        <v>0.13634838859199999</v>
      </c>
      <c r="M47" t="s">
        <v>6</v>
      </c>
    </row>
    <row r="48" spans="1:13" x14ac:dyDescent="0.35">
      <c r="A48" t="s">
        <v>1226</v>
      </c>
      <c r="B48" t="s">
        <v>1227</v>
      </c>
      <c r="C48" t="s">
        <v>68</v>
      </c>
      <c r="D48">
        <v>35</v>
      </c>
      <c r="E48">
        <v>35</v>
      </c>
      <c r="F48">
        <v>0</v>
      </c>
      <c r="G48">
        <v>16</v>
      </c>
      <c r="H48">
        <v>19</v>
      </c>
      <c r="I48">
        <v>0</v>
      </c>
      <c r="J48" t="s">
        <v>391</v>
      </c>
      <c r="K48" t="s">
        <v>1225</v>
      </c>
      <c r="L48">
        <v>0.17840292030900001</v>
      </c>
      <c r="M48" t="s">
        <v>6</v>
      </c>
    </row>
    <row r="49" spans="1:13" x14ac:dyDescent="0.35">
      <c r="A49" t="s">
        <v>1228</v>
      </c>
      <c r="B49" t="s">
        <v>1229</v>
      </c>
      <c r="C49" t="s">
        <v>68</v>
      </c>
      <c r="D49">
        <v>0</v>
      </c>
      <c r="E49">
        <v>0</v>
      </c>
      <c r="F49">
        <v>0</v>
      </c>
      <c r="G49">
        <v>0</v>
      </c>
      <c r="H49">
        <v>0</v>
      </c>
      <c r="I49">
        <v>0</v>
      </c>
      <c r="J49" t="s">
        <v>391</v>
      </c>
      <c r="K49" t="s">
        <v>1225</v>
      </c>
      <c r="L49">
        <v>0.76359172419499999</v>
      </c>
      <c r="M49" t="s">
        <v>6</v>
      </c>
    </row>
    <row r="50" spans="1:13" x14ac:dyDescent="0.35">
      <c r="A50" t="s">
        <v>1088</v>
      </c>
      <c r="B50" t="s">
        <v>1089</v>
      </c>
      <c r="C50" t="s">
        <v>68</v>
      </c>
      <c r="D50">
        <v>20</v>
      </c>
      <c r="E50">
        <v>20</v>
      </c>
      <c r="F50">
        <v>0</v>
      </c>
      <c r="G50">
        <v>9</v>
      </c>
      <c r="H50">
        <v>11</v>
      </c>
      <c r="I50">
        <v>0</v>
      </c>
      <c r="J50" t="s">
        <v>208</v>
      </c>
      <c r="K50" t="s">
        <v>1048</v>
      </c>
      <c r="L50">
        <v>0.218993630641</v>
      </c>
      <c r="M50" t="s">
        <v>6</v>
      </c>
    </row>
    <row r="51" spans="1:13" x14ac:dyDescent="0.35">
      <c r="A51" t="s">
        <v>1090</v>
      </c>
      <c r="B51" t="s">
        <v>1091</v>
      </c>
      <c r="C51" t="s">
        <v>68</v>
      </c>
      <c r="D51">
        <v>12</v>
      </c>
      <c r="E51">
        <v>12</v>
      </c>
      <c r="F51">
        <v>0</v>
      </c>
      <c r="G51">
        <v>5</v>
      </c>
      <c r="H51">
        <v>7</v>
      </c>
      <c r="I51">
        <v>0</v>
      </c>
      <c r="J51" t="s">
        <v>208</v>
      </c>
      <c r="K51" t="s">
        <v>1048</v>
      </c>
      <c r="L51">
        <v>0.16273643765699999</v>
      </c>
      <c r="M51" t="s">
        <v>6</v>
      </c>
    </row>
    <row r="52" spans="1:13" x14ac:dyDescent="0.35">
      <c r="A52" t="s">
        <v>1114</v>
      </c>
      <c r="B52" t="s">
        <v>1115</v>
      </c>
      <c r="C52" t="s">
        <v>68</v>
      </c>
      <c r="D52">
        <v>15</v>
      </c>
      <c r="E52">
        <v>15</v>
      </c>
      <c r="F52">
        <v>0</v>
      </c>
      <c r="G52">
        <v>7</v>
      </c>
      <c r="H52">
        <v>8</v>
      </c>
      <c r="I52">
        <v>0</v>
      </c>
      <c r="J52" t="s">
        <v>7</v>
      </c>
      <c r="K52" t="s">
        <v>1116</v>
      </c>
      <c r="L52">
        <v>1.7356740532699999</v>
      </c>
      <c r="M52" t="s">
        <v>6</v>
      </c>
    </row>
    <row r="53" spans="1:13" x14ac:dyDescent="0.35">
      <c r="A53" t="s">
        <v>855</v>
      </c>
      <c r="B53" t="s">
        <v>856</v>
      </c>
      <c r="C53" t="s">
        <v>68</v>
      </c>
      <c r="D53">
        <v>10</v>
      </c>
      <c r="E53">
        <v>10</v>
      </c>
      <c r="F53">
        <v>0</v>
      </c>
      <c r="G53">
        <v>5</v>
      </c>
      <c r="H53">
        <v>5</v>
      </c>
      <c r="I53">
        <v>0</v>
      </c>
      <c r="J53" t="s">
        <v>7</v>
      </c>
      <c r="K53" t="s">
        <v>857</v>
      </c>
      <c r="L53">
        <v>0.15443454516399999</v>
      </c>
      <c r="M53" t="s">
        <v>6</v>
      </c>
    </row>
    <row r="54" spans="1:13" x14ac:dyDescent="0.35">
      <c r="A54" t="s">
        <v>858</v>
      </c>
      <c r="B54" t="s">
        <v>859</v>
      </c>
      <c r="C54" t="s">
        <v>68</v>
      </c>
      <c r="D54">
        <v>12</v>
      </c>
      <c r="E54">
        <v>12</v>
      </c>
      <c r="F54">
        <v>0</v>
      </c>
      <c r="G54">
        <v>5</v>
      </c>
      <c r="H54">
        <v>7</v>
      </c>
      <c r="I54">
        <v>0</v>
      </c>
      <c r="J54" t="s">
        <v>7</v>
      </c>
      <c r="K54" t="s">
        <v>857</v>
      </c>
      <c r="L54">
        <v>0.105250801874</v>
      </c>
      <c r="M54" t="s">
        <v>6</v>
      </c>
    </row>
    <row r="55" spans="1:13" x14ac:dyDescent="0.35">
      <c r="A55" t="s">
        <v>1427</v>
      </c>
      <c r="B55" t="s">
        <v>1428</v>
      </c>
      <c r="C55" t="s">
        <v>68</v>
      </c>
      <c r="D55">
        <v>40</v>
      </c>
      <c r="E55">
        <v>40</v>
      </c>
      <c r="F55">
        <v>0</v>
      </c>
      <c r="G55">
        <v>18</v>
      </c>
      <c r="H55">
        <v>22</v>
      </c>
      <c r="I55">
        <v>0</v>
      </c>
      <c r="J55" t="s">
        <v>208</v>
      </c>
      <c r="K55" t="s">
        <v>1424</v>
      </c>
      <c r="L55">
        <v>0.60655080268700001</v>
      </c>
      <c r="M55" t="s">
        <v>6</v>
      </c>
    </row>
    <row r="56" spans="1:13" x14ac:dyDescent="0.35">
      <c r="A56" t="s">
        <v>1429</v>
      </c>
      <c r="B56" t="s">
        <v>1430</v>
      </c>
      <c r="C56" t="s">
        <v>68</v>
      </c>
      <c r="D56">
        <v>11</v>
      </c>
      <c r="E56">
        <v>11</v>
      </c>
      <c r="F56">
        <v>0</v>
      </c>
      <c r="G56">
        <v>5</v>
      </c>
      <c r="H56">
        <v>6</v>
      </c>
      <c r="I56">
        <v>0</v>
      </c>
      <c r="J56" t="s">
        <v>208</v>
      </c>
      <c r="K56" t="s">
        <v>1424</v>
      </c>
      <c r="L56">
        <v>0.23313097673899999</v>
      </c>
      <c r="M56" t="s">
        <v>6</v>
      </c>
    </row>
    <row r="57" spans="1:13" x14ac:dyDescent="0.35">
      <c r="A57" t="s">
        <v>1431</v>
      </c>
      <c r="B57" t="s">
        <v>1432</v>
      </c>
      <c r="C57" t="s">
        <v>68</v>
      </c>
      <c r="D57">
        <v>28</v>
      </c>
      <c r="E57">
        <v>28</v>
      </c>
      <c r="F57">
        <v>0</v>
      </c>
      <c r="G57">
        <v>13</v>
      </c>
      <c r="H57">
        <v>15</v>
      </c>
      <c r="I57">
        <v>0</v>
      </c>
      <c r="J57" t="s">
        <v>208</v>
      </c>
      <c r="K57" t="s">
        <v>1424</v>
      </c>
      <c r="L57">
        <v>0.21563844305400001</v>
      </c>
      <c r="M57" t="s">
        <v>6</v>
      </c>
    </row>
    <row r="58" spans="1:13" x14ac:dyDescent="0.35">
      <c r="A58" t="s">
        <v>1433</v>
      </c>
      <c r="B58" t="s">
        <v>1434</v>
      </c>
      <c r="C58" t="s">
        <v>68</v>
      </c>
      <c r="D58">
        <v>15</v>
      </c>
      <c r="E58">
        <v>15</v>
      </c>
      <c r="F58">
        <v>0</v>
      </c>
      <c r="G58">
        <v>7</v>
      </c>
      <c r="H58">
        <v>8</v>
      </c>
      <c r="I58">
        <v>0</v>
      </c>
      <c r="J58" t="s">
        <v>208</v>
      </c>
      <c r="K58" t="s">
        <v>1424</v>
      </c>
      <c r="L58">
        <v>0.18689878417899999</v>
      </c>
      <c r="M58" t="s">
        <v>6</v>
      </c>
    </row>
    <row r="59" spans="1:13" x14ac:dyDescent="0.35">
      <c r="A59" t="s">
        <v>1389</v>
      </c>
      <c r="B59" t="s">
        <v>1390</v>
      </c>
      <c r="C59" t="s">
        <v>68</v>
      </c>
      <c r="D59">
        <v>16</v>
      </c>
      <c r="E59">
        <v>16</v>
      </c>
      <c r="F59">
        <v>0</v>
      </c>
      <c r="G59">
        <v>7</v>
      </c>
      <c r="H59">
        <v>9</v>
      </c>
      <c r="I59">
        <v>0</v>
      </c>
      <c r="J59" t="s">
        <v>208</v>
      </c>
      <c r="K59" t="s">
        <v>1391</v>
      </c>
      <c r="L59">
        <v>0.247144929594</v>
      </c>
      <c r="M59" t="s">
        <v>6</v>
      </c>
    </row>
    <row r="60" spans="1:13" x14ac:dyDescent="0.35">
      <c r="A60" t="s">
        <v>1392</v>
      </c>
      <c r="B60" t="s">
        <v>1393</v>
      </c>
      <c r="C60" t="s">
        <v>68</v>
      </c>
      <c r="D60">
        <v>10</v>
      </c>
      <c r="E60">
        <v>10</v>
      </c>
      <c r="F60">
        <v>0</v>
      </c>
      <c r="G60">
        <v>5</v>
      </c>
      <c r="H60">
        <v>5</v>
      </c>
      <c r="I60">
        <v>0</v>
      </c>
      <c r="J60" t="s">
        <v>208</v>
      </c>
      <c r="K60" t="s">
        <v>1391</v>
      </c>
      <c r="L60">
        <v>9.9599259428199999E-2</v>
      </c>
      <c r="M60" t="s">
        <v>6</v>
      </c>
    </row>
    <row r="61" spans="1:13" x14ac:dyDescent="0.35">
      <c r="A61" t="s">
        <v>1332</v>
      </c>
      <c r="B61" t="s">
        <v>1333</v>
      </c>
      <c r="C61" t="s">
        <v>68</v>
      </c>
      <c r="D61">
        <v>75</v>
      </c>
      <c r="E61">
        <v>75</v>
      </c>
      <c r="F61">
        <v>0</v>
      </c>
      <c r="G61">
        <v>34</v>
      </c>
      <c r="H61">
        <v>41</v>
      </c>
      <c r="I61">
        <v>0</v>
      </c>
      <c r="J61" t="s">
        <v>208</v>
      </c>
      <c r="K61" t="s">
        <v>1334</v>
      </c>
      <c r="L61">
        <v>0.64667566849199998</v>
      </c>
      <c r="M61" t="s">
        <v>6</v>
      </c>
    </row>
    <row r="62" spans="1:13" x14ac:dyDescent="0.35">
      <c r="A62" t="s">
        <v>1335</v>
      </c>
      <c r="B62" t="s">
        <v>1336</v>
      </c>
      <c r="C62" t="s">
        <v>68</v>
      </c>
      <c r="D62">
        <v>20</v>
      </c>
      <c r="E62">
        <v>20</v>
      </c>
      <c r="F62">
        <v>0</v>
      </c>
      <c r="G62">
        <v>9</v>
      </c>
      <c r="H62">
        <v>11</v>
      </c>
      <c r="I62">
        <v>0</v>
      </c>
      <c r="J62" t="s">
        <v>208</v>
      </c>
      <c r="K62" t="s">
        <v>1334</v>
      </c>
      <c r="L62">
        <v>0.26728067514499998</v>
      </c>
      <c r="M62" t="s">
        <v>6</v>
      </c>
    </row>
    <row r="63" spans="1:13" x14ac:dyDescent="0.35">
      <c r="A63" t="s">
        <v>1337</v>
      </c>
      <c r="B63" t="s">
        <v>1338</v>
      </c>
      <c r="C63" t="s">
        <v>68</v>
      </c>
      <c r="D63">
        <v>10</v>
      </c>
      <c r="E63">
        <v>10</v>
      </c>
      <c r="F63">
        <v>0</v>
      </c>
      <c r="G63">
        <v>5</v>
      </c>
      <c r="H63">
        <v>5</v>
      </c>
      <c r="I63">
        <v>0</v>
      </c>
      <c r="J63" t="s">
        <v>208</v>
      </c>
      <c r="K63" t="s">
        <v>1334</v>
      </c>
      <c r="L63">
        <v>5.8909719103899999E-2</v>
      </c>
      <c r="M63" t="s">
        <v>6</v>
      </c>
    </row>
    <row r="64" spans="1:13" x14ac:dyDescent="0.35">
      <c r="A64" t="s">
        <v>834</v>
      </c>
      <c r="B64" t="s">
        <v>835</v>
      </c>
      <c r="C64" t="s">
        <v>68</v>
      </c>
      <c r="D64">
        <v>35</v>
      </c>
      <c r="E64">
        <v>35</v>
      </c>
      <c r="F64">
        <v>0</v>
      </c>
      <c r="G64">
        <v>16</v>
      </c>
      <c r="H64">
        <v>19</v>
      </c>
      <c r="I64">
        <v>0</v>
      </c>
      <c r="J64" t="s">
        <v>7</v>
      </c>
      <c r="K64" t="s">
        <v>831</v>
      </c>
      <c r="L64">
        <v>0.52876473629499998</v>
      </c>
      <c r="M64" t="s">
        <v>6</v>
      </c>
    </row>
    <row r="65" spans="1:13" x14ac:dyDescent="0.35">
      <c r="A65" t="s">
        <v>836</v>
      </c>
      <c r="B65" t="s">
        <v>837</v>
      </c>
      <c r="C65" t="s">
        <v>68</v>
      </c>
      <c r="D65">
        <v>10</v>
      </c>
      <c r="E65">
        <v>10</v>
      </c>
      <c r="F65">
        <v>0</v>
      </c>
      <c r="G65">
        <v>5</v>
      </c>
      <c r="H65">
        <v>5</v>
      </c>
      <c r="I65">
        <v>0</v>
      </c>
      <c r="J65" t="s">
        <v>7</v>
      </c>
      <c r="K65" t="s">
        <v>831</v>
      </c>
      <c r="L65">
        <v>0.31860463591900001</v>
      </c>
      <c r="M65" t="s">
        <v>6</v>
      </c>
    </row>
    <row r="66" spans="1:13" x14ac:dyDescent="0.35">
      <c r="A66" t="s">
        <v>626</v>
      </c>
      <c r="B66" t="s">
        <v>627</v>
      </c>
      <c r="C66" t="s">
        <v>68</v>
      </c>
      <c r="D66">
        <v>15</v>
      </c>
      <c r="E66">
        <v>15</v>
      </c>
      <c r="F66">
        <v>0</v>
      </c>
      <c r="G66">
        <v>7</v>
      </c>
      <c r="H66">
        <v>8</v>
      </c>
      <c r="I66">
        <v>0</v>
      </c>
      <c r="J66" t="s">
        <v>122</v>
      </c>
      <c r="K66" t="s">
        <v>625</v>
      </c>
      <c r="L66">
        <v>0.140707298201</v>
      </c>
      <c r="M66" t="s">
        <v>6</v>
      </c>
    </row>
    <row r="67" spans="1:13" x14ac:dyDescent="0.35">
      <c r="A67" t="s">
        <v>547</v>
      </c>
      <c r="B67" t="s">
        <v>548</v>
      </c>
      <c r="C67" t="s">
        <v>68</v>
      </c>
      <c r="D67">
        <v>0</v>
      </c>
      <c r="E67">
        <v>0</v>
      </c>
      <c r="F67">
        <v>0</v>
      </c>
      <c r="G67">
        <v>0</v>
      </c>
      <c r="H67">
        <v>0</v>
      </c>
      <c r="I67">
        <v>0</v>
      </c>
      <c r="J67" t="s">
        <v>122</v>
      </c>
      <c r="K67" t="s">
        <v>549</v>
      </c>
      <c r="L67">
        <v>0.68995624026000002</v>
      </c>
      <c r="M67" t="s">
        <v>6</v>
      </c>
    </row>
    <row r="68" spans="1:13" x14ac:dyDescent="0.35">
      <c r="A68" t="s">
        <v>66</v>
      </c>
      <c r="B68" t="s">
        <v>67</v>
      </c>
      <c r="C68" t="s">
        <v>68</v>
      </c>
      <c r="D68">
        <v>20</v>
      </c>
      <c r="E68">
        <v>20</v>
      </c>
      <c r="F68">
        <v>0</v>
      </c>
      <c r="G68">
        <v>9</v>
      </c>
      <c r="H68">
        <v>11</v>
      </c>
      <c r="I68">
        <v>0</v>
      </c>
      <c r="J68" t="s">
        <v>7</v>
      </c>
      <c r="K68" t="s">
        <v>69</v>
      </c>
      <c r="L68">
        <v>0.54278048193799999</v>
      </c>
      <c r="M68" t="s">
        <v>6</v>
      </c>
    </row>
    <row r="69" spans="1:13" x14ac:dyDescent="0.35">
      <c r="A69" t="s">
        <v>795</v>
      </c>
      <c r="B69" t="s">
        <v>796</v>
      </c>
      <c r="C69" t="s">
        <v>68</v>
      </c>
      <c r="D69">
        <v>35</v>
      </c>
      <c r="E69">
        <v>35</v>
      </c>
      <c r="F69">
        <v>0</v>
      </c>
      <c r="G69">
        <v>16</v>
      </c>
      <c r="H69">
        <v>19</v>
      </c>
      <c r="I69">
        <v>0</v>
      </c>
      <c r="J69" t="s">
        <v>7</v>
      </c>
      <c r="K69" t="s">
        <v>794</v>
      </c>
      <c r="L69">
        <v>0.83480355599699996</v>
      </c>
      <c r="M69" t="s">
        <v>6</v>
      </c>
    </row>
    <row r="70" spans="1:13" x14ac:dyDescent="0.35">
      <c r="A70" t="s">
        <v>714</v>
      </c>
      <c r="B70" t="s">
        <v>715</v>
      </c>
      <c r="C70" t="s">
        <v>68</v>
      </c>
      <c r="D70">
        <v>0</v>
      </c>
      <c r="E70">
        <v>0</v>
      </c>
      <c r="F70">
        <v>0</v>
      </c>
      <c r="G70">
        <v>0</v>
      </c>
      <c r="H70">
        <v>0</v>
      </c>
      <c r="I70">
        <v>0</v>
      </c>
      <c r="J70" t="s">
        <v>122</v>
      </c>
      <c r="K70" t="s">
        <v>713</v>
      </c>
      <c r="L70">
        <v>0.131339035031</v>
      </c>
      <c r="M70" t="s">
        <v>6</v>
      </c>
    </row>
    <row r="71" spans="1:13" x14ac:dyDescent="0.35">
      <c r="A71" t="s">
        <v>3</v>
      </c>
      <c r="B71" t="s">
        <v>4</v>
      </c>
      <c r="C71" t="s">
        <v>5</v>
      </c>
      <c r="D71">
        <v>20</v>
      </c>
      <c r="E71">
        <v>20</v>
      </c>
      <c r="F71">
        <v>0</v>
      </c>
      <c r="G71">
        <v>9</v>
      </c>
      <c r="H71">
        <v>11</v>
      </c>
      <c r="I71">
        <v>0</v>
      </c>
      <c r="J71" t="s">
        <v>7</v>
      </c>
      <c r="K71" t="s">
        <v>8</v>
      </c>
      <c r="L71">
        <v>1.0380016086499999</v>
      </c>
      <c r="M71" t="s">
        <v>6</v>
      </c>
    </row>
    <row r="72" spans="1:13" x14ac:dyDescent="0.35">
      <c r="A72" t="s">
        <v>9</v>
      </c>
      <c r="B72" t="s">
        <v>10</v>
      </c>
      <c r="C72" t="s">
        <v>5</v>
      </c>
      <c r="D72">
        <v>10</v>
      </c>
      <c r="E72">
        <v>10</v>
      </c>
      <c r="F72">
        <v>0</v>
      </c>
      <c r="G72">
        <v>5</v>
      </c>
      <c r="H72">
        <v>5</v>
      </c>
      <c r="I72">
        <v>0</v>
      </c>
      <c r="J72" t="s">
        <v>7</v>
      </c>
      <c r="K72" t="s">
        <v>8</v>
      </c>
      <c r="L72">
        <v>0.18546310320000001</v>
      </c>
      <c r="M72" t="s">
        <v>6</v>
      </c>
    </row>
    <row r="73" spans="1:13" x14ac:dyDescent="0.35">
      <c r="A73" t="s">
        <v>832</v>
      </c>
      <c r="B73" t="s">
        <v>833</v>
      </c>
      <c r="C73" t="s">
        <v>5</v>
      </c>
      <c r="D73">
        <v>15</v>
      </c>
      <c r="E73">
        <v>15</v>
      </c>
      <c r="F73">
        <v>0</v>
      </c>
      <c r="G73">
        <v>7</v>
      </c>
      <c r="H73">
        <v>8</v>
      </c>
      <c r="I73">
        <v>0</v>
      </c>
      <c r="J73" t="s">
        <v>7</v>
      </c>
      <c r="K73" t="s">
        <v>831</v>
      </c>
      <c r="L73">
        <v>0.18923638000000001</v>
      </c>
      <c r="M73" t="s">
        <v>6</v>
      </c>
    </row>
    <row r="74" spans="1:13" x14ac:dyDescent="0.35">
      <c r="A74" t="s">
        <v>792</v>
      </c>
      <c r="B74" t="s">
        <v>793</v>
      </c>
      <c r="C74" t="s">
        <v>5</v>
      </c>
      <c r="D74">
        <v>0</v>
      </c>
      <c r="E74">
        <v>0</v>
      </c>
      <c r="F74">
        <v>0</v>
      </c>
      <c r="G74">
        <v>0</v>
      </c>
      <c r="H74">
        <v>0</v>
      </c>
      <c r="I74">
        <v>0</v>
      </c>
      <c r="J74" t="s">
        <v>7</v>
      </c>
      <c r="K74" t="s">
        <v>794</v>
      </c>
      <c r="L74">
        <v>0.239150379</v>
      </c>
      <c r="M74" t="s">
        <v>6</v>
      </c>
    </row>
    <row r="75" spans="1:13" x14ac:dyDescent="0.35">
      <c r="A75" t="s">
        <v>258</v>
      </c>
      <c r="B75" t="s">
        <v>259</v>
      </c>
      <c r="C75" t="s">
        <v>5</v>
      </c>
      <c r="D75">
        <v>60</v>
      </c>
      <c r="E75">
        <v>60</v>
      </c>
      <c r="F75">
        <v>0</v>
      </c>
      <c r="G75">
        <v>27</v>
      </c>
      <c r="H75">
        <v>33</v>
      </c>
      <c r="I75">
        <v>0</v>
      </c>
      <c r="J75" t="s">
        <v>7</v>
      </c>
      <c r="K75" t="s">
        <v>260</v>
      </c>
      <c r="L75">
        <v>1.8814049477999999</v>
      </c>
      <c r="M75" t="s">
        <v>6</v>
      </c>
    </row>
    <row r="76" spans="1:13" x14ac:dyDescent="0.35">
      <c r="A76" t="s">
        <v>206</v>
      </c>
      <c r="B76" t="s">
        <v>207</v>
      </c>
      <c r="C76" t="s">
        <v>5</v>
      </c>
      <c r="D76">
        <v>300</v>
      </c>
      <c r="E76">
        <v>300</v>
      </c>
      <c r="F76">
        <v>0</v>
      </c>
      <c r="G76">
        <v>136</v>
      </c>
      <c r="H76">
        <v>164</v>
      </c>
      <c r="I76">
        <v>0</v>
      </c>
      <c r="J76" t="s">
        <v>208</v>
      </c>
      <c r="K76" t="s">
        <v>209</v>
      </c>
      <c r="L76">
        <v>6.8323134342499996</v>
      </c>
      <c r="M76" t="s">
        <v>6</v>
      </c>
    </row>
    <row r="77" spans="1:13" x14ac:dyDescent="0.35">
      <c r="A77" t="s">
        <v>505</v>
      </c>
      <c r="B77" t="s">
        <v>506</v>
      </c>
      <c r="C77" t="s">
        <v>5</v>
      </c>
      <c r="D77">
        <v>10</v>
      </c>
      <c r="E77">
        <v>10</v>
      </c>
      <c r="F77">
        <v>0</v>
      </c>
      <c r="G77">
        <v>5</v>
      </c>
      <c r="H77">
        <v>5</v>
      </c>
      <c r="I77">
        <v>0</v>
      </c>
      <c r="J77" t="s">
        <v>208</v>
      </c>
      <c r="K77" t="s">
        <v>507</v>
      </c>
      <c r="L77">
        <v>0.22899019030000001</v>
      </c>
      <c r="M77" t="s">
        <v>6</v>
      </c>
    </row>
    <row r="78" spans="1:13" x14ac:dyDescent="0.35">
      <c r="A78" t="s">
        <v>1422</v>
      </c>
      <c r="B78" t="s">
        <v>1423</v>
      </c>
      <c r="C78" t="s">
        <v>5</v>
      </c>
      <c r="D78">
        <v>9</v>
      </c>
      <c r="E78">
        <v>9</v>
      </c>
      <c r="F78">
        <v>0</v>
      </c>
      <c r="G78">
        <v>4</v>
      </c>
      <c r="H78">
        <v>5</v>
      </c>
      <c r="I78">
        <v>0</v>
      </c>
      <c r="J78" t="s">
        <v>208</v>
      </c>
      <c r="K78" t="s">
        <v>1424</v>
      </c>
      <c r="L78">
        <v>0.18621558625000001</v>
      </c>
      <c r="M78" t="s">
        <v>6</v>
      </c>
    </row>
    <row r="79" spans="1:13" x14ac:dyDescent="0.35">
      <c r="A79" t="s">
        <v>1425</v>
      </c>
      <c r="B79" t="s">
        <v>1426</v>
      </c>
      <c r="C79" t="s">
        <v>5</v>
      </c>
      <c r="D79">
        <v>0</v>
      </c>
      <c r="E79">
        <v>0</v>
      </c>
      <c r="F79">
        <v>0</v>
      </c>
      <c r="G79">
        <v>0</v>
      </c>
      <c r="H79">
        <v>0</v>
      </c>
      <c r="I79">
        <v>0</v>
      </c>
      <c r="J79" t="s">
        <v>208</v>
      </c>
      <c r="K79" t="s">
        <v>1424</v>
      </c>
      <c r="L79">
        <v>0.13118428085</v>
      </c>
      <c r="M79" t="s">
        <v>6</v>
      </c>
    </row>
    <row r="80" spans="1:13" x14ac:dyDescent="0.35">
      <c r="A80" t="s">
        <v>623</v>
      </c>
      <c r="B80" t="s">
        <v>624</v>
      </c>
      <c r="C80" t="s">
        <v>5</v>
      </c>
      <c r="D80">
        <v>10</v>
      </c>
      <c r="E80">
        <v>10</v>
      </c>
      <c r="F80">
        <v>0</v>
      </c>
      <c r="G80">
        <v>5</v>
      </c>
      <c r="H80">
        <v>5</v>
      </c>
      <c r="I80">
        <v>0</v>
      </c>
      <c r="J80" t="s">
        <v>122</v>
      </c>
      <c r="K80" t="s">
        <v>625</v>
      </c>
      <c r="L80">
        <v>0.1159957965</v>
      </c>
      <c r="M80" t="s">
        <v>6</v>
      </c>
    </row>
    <row r="81" spans="1:13" x14ac:dyDescent="0.35">
      <c r="A81" t="s">
        <v>711</v>
      </c>
      <c r="B81" t="s">
        <v>712</v>
      </c>
      <c r="C81" t="s">
        <v>5</v>
      </c>
      <c r="D81">
        <v>40</v>
      </c>
      <c r="E81">
        <v>40</v>
      </c>
      <c r="F81">
        <v>0</v>
      </c>
      <c r="G81">
        <v>18</v>
      </c>
      <c r="H81">
        <v>22</v>
      </c>
      <c r="I81">
        <v>0</v>
      </c>
      <c r="J81" t="s">
        <v>122</v>
      </c>
      <c r="K81" t="s">
        <v>713</v>
      </c>
      <c r="L81">
        <v>0.91637966245000002</v>
      </c>
      <c r="M81" t="s">
        <v>6</v>
      </c>
    </row>
    <row r="82" spans="1:13" x14ac:dyDescent="0.35">
      <c r="A82" t="s">
        <v>754</v>
      </c>
      <c r="B82" t="s">
        <v>755</v>
      </c>
      <c r="C82" t="s">
        <v>5</v>
      </c>
      <c r="D82">
        <v>30</v>
      </c>
      <c r="E82">
        <v>30</v>
      </c>
      <c r="F82">
        <v>0</v>
      </c>
      <c r="G82">
        <v>14</v>
      </c>
      <c r="H82">
        <v>16</v>
      </c>
      <c r="I82">
        <v>0</v>
      </c>
      <c r="J82" t="s">
        <v>122</v>
      </c>
      <c r="K82" t="s">
        <v>756</v>
      </c>
      <c r="L82">
        <v>0.44111537164999998</v>
      </c>
      <c r="M82" t="s">
        <v>6</v>
      </c>
    </row>
    <row r="83" spans="1:13" x14ac:dyDescent="0.35">
      <c r="A83" t="s">
        <v>677</v>
      </c>
      <c r="B83" t="s">
        <v>678</v>
      </c>
      <c r="C83" t="s">
        <v>5</v>
      </c>
      <c r="D83">
        <v>60</v>
      </c>
      <c r="E83">
        <v>60</v>
      </c>
      <c r="F83">
        <v>0</v>
      </c>
      <c r="G83">
        <v>27</v>
      </c>
      <c r="H83">
        <v>33</v>
      </c>
      <c r="I83">
        <v>0</v>
      </c>
      <c r="J83" t="s">
        <v>122</v>
      </c>
      <c r="K83" t="s">
        <v>664</v>
      </c>
      <c r="L83">
        <v>1.09313234042</v>
      </c>
      <c r="M83" t="s">
        <v>6</v>
      </c>
    </row>
    <row r="84" spans="1:13" x14ac:dyDescent="0.35">
      <c r="A84" t="s">
        <v>662</v>
      </c>
      <c r="B84" t="s">
        <v>663</v>
      </c>
      <c r="C84" t="s">
        <v>5</v>
      </c>
      <c r="D84">
        <v>430</v>
      </c>
      <c r="E84">
        <v>430</v>
      </c>
      <c r="F84">
        <v>0</v>
      </c>
      <c r="G84">
        <v>195</v>
      </c>
      <c r="H84">
        <v>235</v>
      </c>
      <c r="I84">
        <v>0</v>
      </c>
      <c r="J84" t="s">
        <v>122</v>
      </c>
      <c r="K84" t="s">
        <v>664</v>
      </c>
      <c r="L84">
        <v>8.7997028157500008</v>
      </c>
      <c r="M84" t="s">
        <v>6</v>
      </c>
    </row>
    <row r="85" spans="1:13" x14ac:dyDescent="0.35">
      <c r="A85" t="s">
        <v>665</v>
      </c>
      <c r="B85" t="s">
        <v>666</v>
      </c>
      <c r="C85" t="s">
        <v>5</v>
      </c>
      <c r="D85">
        <v>0</v>
      </c>
      <c r="E85">
        <v>0</v>
      </c>
      <c r="F85">
        <v>0</v>
      </c>
      <c r="G85">
        <v>0</v>
      </c>
      <c r="H85">
        <v>0</v>
      </c>
      <c r="I85">
        <v>0</v>
      </c>
      <c r="J85" t="s">
        <v>122</v>
      </c>
      <c r="K85" t="s">
        <v>664</v>
      </c>
      <c r="L85">
        <v>1.7405756607</v>
      </c>
      <c r="M85" t="s">
        <v>6</v>
      </c>
    </row>
    <row r="86" spans="1:13" x14ac:dyDescent="0.35">
      <c r="A86" t="s">
        <v>667</v>
      </c>
      <c r="B86" t="s">
        <v>668</v>
      </c>
      <c r="C86" t="s">
        <v>5</v>
      </c>
      <c r="D86">
        <v>70</v>
      </c>
      <c r="E86">
        <v>70</v>
      </c>
      <c r="F86">
        <v>0</v>
      </c>
      <c r="G86">
        <v>32</v>
      </c>
      <c r="H86">
        <v>38</v>
      </c>
      <c r="I86">
        <v>0</v>
      </c>
      <c r="J86" t="s">
        <v>122</v>
      </c>
      <c r="K86" t="s">
        <v>664</v>
      </c>
      <c r="L86">
        <v>1.5197016136499999</v>
      </c>
      <c r="M86" t="s">
        <v>6</v>
      </c>
    </row>
    <row r="87" spans="1:13" x14ac:dyDescent="0.35">
      <c r="A87" t="s">
        <v>669</v>
      </c>
      <c r="B87" t="s">
        <v>670</v>
      </c>
      <c r="C87" t="s">
        <v>5</v>
      </c>
      <c r="D87">
        <v>0</v>
      </c>
      <c r="E87">
        <v>0</v>
      </c>
      <c r="F87">
        <v>0</v>
      </c>
      <c r="G87">
        <v>0</v>
      </c>
      <c r="H87">
        <v>0</v>
      </c>
      <c r="I87">
        <v>0</v>
      </c>
      <c r="J87" t="s">
        <v>122</v>
      </c>
      <c r="K87" t="s">
        <v>664</v>
      </c>
      <c r="L87">
        <v>1.03120262895</v>
      </c>
      <c r="M87" t="s">
        <v>6</v>
      </c>
    </row>
    <row r="88" spans="1:13" x14ac:dyDescent="0.35">
      <c r="A88" t="s">
        <v>671</v>
      </c>
      <c r="B88" t="s">
        <v>672</v>
      </c>
      <c r="C88" t="s">
        <v>5</v>
      </c>
      <c r="D88">
        <v>0</v>
      </c>
      <c r="E88">
        <v>0</v>
      </c>
      <c r="F88">
        <v>0</v>
      </c>
      <c r="G88">
        <v>0</v>
      </c>
      <c r="H88">
        <v>0</v>
      </c>
      <c r="I88">
        <v>0</v>
      </c>
      <c r="J88" t="s">
        <v>122</v>
      </c>
      <c r="K88" t="s">
        <v>664</v>
      </c>
      <c r="L88">
        <v>0.57343692130000001</v>
      </c>
      <c r="M88" t="s">
        <v>6</v>
      </c>
    </row>
    <row r="89" spans="1:13" x14ac:dyDescent="0.35">
      <c r="A89" t="s">
        <v>673</v>
      </c>
      <c r="B89" t="s">
        <v>674</v>
      </c>
      <c r="C89" t="s">
        <v>5</v>
      </c>
      <c r="D89">
        <v>35</v>
      </c>
      <c r="E89">
        <v>35</v>
      </c>
      <c r="F89">
        <v>0</v>
      </c>
      <c r="G89">
        <v>16</v>
      </c>
      <c r="H89">
        <v>19</v>
      </c>
      <c r="I89">
        <v>0</v>
      </c>
      <c r="J89" t="s">
        <v>122</v>
      </c>
      <c r="K89" t="s">
        <v>664</v>
      </c>
      <c r="L89">
        <v>0.53117331224999997</v>
      </c>
      <c r="M89" t="s">
        <v>6</v>
      </c>
    </row>
    <row r="90" spans="1:13" x14ac:dyDescent="0.35">
      <c r="A90" t="s">
        <v>675</v>
      </c>
      <c r="B90" t="s">
        <v>676</v>
      </c>
      <c r="C90" t="s">
        <v>5</v>
      </c>
      <c r="D90">
        <v>10</v>
      </c>
      <c r="E90">
        <v>10</v>
      </c>
      <c r="F90">
        <v>0</v>
      </c>
      <c r="G90">
        <v>5</v>
      </c>
      <c r="H90">
        <v>5</v>
      </c>
      <c r="I90">
        <v>0</v>
      </c>
      <c r="J90" t="s">
        <v>122</v>
      </c>
      <c r="K90" t="s">
        <v>664</v>
      </c>
      <c r="L90">
        <v>9.3415391399900002E-2</v>
      </c>
      <c r="M90" t="s">
        <v>6</v>
      </c>
    </row>
    <row r="91" spans="1:13" x14ac:dyDescent="0.35">
      <c r="A91" t="s">
        <v>1172</v>
      </c>
      <c r="B91" t="s">
        <v>1173</v>
      </c>
      <c r="C91" t="s">
        <v>5</v>
      </c>
      <c r="D91">
        <v>85</v>
      </c>
      <c r="E91">
        <v>85</v>
      </c>
      <c r="F91">
        <v>0</v>
      </c>
      <c r="G91">
        <v>39</v>
      </c>
      <c r="H91">
        <v>46</v>
      </c>
      <c r="I91">
        <v>0</v>
      </c>
      <c r="J91" t="s">
        <v>122</v>
      </c>
      <c r="K91" t="s">
        <v>1174</v>
      </c>
      <c r="L91">
        <v>0.71264386580000005</v>
      </c>
      <c r="M91" t="s">
        <v>6</v>
      </c>
    </row>
    <row r="92" spans="1:13" x14ac:dyDescent="0.35">
      <c r="A92" t="s">
        <v>120</v>
      </c>
      <c r="B92" t="s">
        <v>121</v>
      </c>
      <c r="C92" t="s">
        <v>5</v>
      </c>
      <c r="D92">
        <v>0</v>
      </c>
      <c r="E92">
        <v>0</v>
      </c>
      <c r="F92">
        <v>0</v>
      </c>
      <c r="G92">
        <v>0</v>
      </c>
      <c r="H92">
        <v>0</v>
      </c>
      <c r="I92">
        <v>0</v>
      </c>
      <c r="J92" t="s">
        <v>122</v>
      </c>
      <c r="K92" t="s">
        <v>123</v>
      </c>
      <c r="L92">
        <v>0.82644610855</v>
      </c>
      <c r="M92" t="s">
        <v>6</v>
      </c>
    </row>
    <row r="93" spans="1:13" x14ac:dyDescent="0.35">
      <c r="A93" t="s">
        <v>286</v>
      </c>
      <c r="B93" t="s">
        <v>287</v>
      </c>
      <c r="C93" t="s">
        <v>5</v>
      </c>
      <c r="D93">
        <v>0</v>
      </c>
      <c r="E93">
        <v>0</v>
      </c>
      <c r="F93">
        <v>0</v>
      </c>
      <c r="G93">
        <v>0</v>
      </c>
      <c r="H93">
        <v>0</v>
      </c>
      <c r="I93">
        <v>0</v>
      </c>
      <c r="J93" t="s">
        <v>122</v>
      </c>
      <c r="K93" t="s">
        <v>288</v>
      </c>
      <c r="L93">
        <v>3.4492239949500001</v>
      </c>
      <c r="M93" t="s">
        <v>6</v>
      </c>
    </row>
    <row r="94" spans="1:13" x14ac:dyDescent="0.35">
      <c r="A94" t="s">
        <v>1481</v>
      </c>
      <c r="B94" t="s">
        <v>1482</v>
      </c>
      <c r="C94" t="s">
        <v>5</v>
      </c>
      <c r="D94">
        <v>0</v>
      </c>
      <c r="E94">
        <v>0</v>
      </c>
      <c r="F94">
        <v>0</v>
      </c>
      <c r="G94">
        <v>0</v>
      </c>
      <c r="H94">
        <v>0</v>
      </c>
      <c r="I94">
        <v>0</v>
      </c>
      <c r="J94" t="s">
        <v>391</v>
      </c>
      <c r="K94" t="s">
        <v>1252</v>
      </c>
      <c r="L94">
        <v>3.4557392733299999</v>
      </c>
      <c r="M94" t="s">
        <v>6</v>
      </c>
    </row>
    <row r="95" spans="1:13" x14ac:dyDescent="0.35">
      <c r="A95" t="s">
        <v>1223</v>
      </c>
      <c r="B95" t="s">
        <v>1224</v>
      </c>
      <c r="C95" t="s">
        <v>5</v>
      </c>
      <c r="D95">
        <v>0</v>
      </c>
      <c r="E95">
        <v>0</v>
      </c>
      <c r="F95">
        <v>0</v>
      </c>
      <c r="G95">
        <v>0</v>
      </c>
      <c r="H95">
        <v>0</v>
      </c>
      <c r="I95">
        <v>0</v>
      </c>
      <c r="J95" t="s">
        <v>391</v>
      </c>
      <c r="K95" t="s">
        <v>1225</v>
      </c>
      <c r="L95">
        <v>0.44965017719299999</v>
      </c>
      <c r="M95" t="s">
        <v>6</v>
      </c>
    </row>
    <row r="96" spans="1:13" x14ac:dyDescent="0.35">
      <c r="A96" t="s">
        <v>1267</v>
      </c>
      <c r="B96" t="s">
        <v>1268</v>
      </c>
      <c r="C96" t="s">
        <v>5</v>
      </c>
      <c r="D96">
        <v>20</v>
      </c>
      <c r="E96">
        <v>20</v>
      </c>
      <c r="F96">
        <v>0</v>
      </c>
      <c r="G96">
        <v>9</v>
      </c>
      <c r="H96">
        <v>11</v>
      </c>
      <c r="I96">
        <v>0</v>
      </c>
      <c r="J96" t="s">
        <v>391</v>
      </c>
      <c r="K96" t="s">
        <v>1252</v>
      </c>
      <c r="L96">
        <v>9.6610534114599994E-2</v>
      </c>
      <c r="M96" t="s">
        <v>6</v>
      </c>
    </row>
    <row r="97" spans="1:13" x14ac:dyDescent="0.35">
      <c r="A97" t="s">
        <v>1265</v>
      </c>
      <c r="B97" t="s">
        <v>1266</v>
      </c>
      <c r="C97" t="s">
        <v>5</v>
      </c>
      <c r="D97">
        <v>15</v>
      </c>
      <c r="E97">
        <v>15</v>
      </c>
      <c r="F97">
        <v>0</v>
      </c>
      <c r="G97">
        <v>7</v>
      </c>
      <c r="H97">
        <v>8</v>
      </c>
      <c r="I97">
        <v>0</v>
      </c>
      <c r="J97" t="s">
        <v>391</v>
      </c>
      <c r="K97" t="s">
        <v>1252</v>
      </c>
      <c r="L97">
        <v>6.1070559827500003E-2</v>
      </c>
      <c r="M97" t="s">
        <v>6</v>
      </c>
    </row>
    <row r="98" spans="1:13" x14ac:dyDescent="0.35">
      <c r="A98" t="s">
        <v>1250</v>
      </c>
      <c r="B98" t="s">
        <v>1251</v>
      </c>
      <c r="C98" t="s">
        <v>5</v>
      </c>
      <c r="D98">
        <v>0</v>
      </c>
      <c r="E98">
        <v>0</v>
      </c>
      <c r="F98">
        <v>0</v>
      </c>
      <c r="G98">
        <v>0</v>
      </c>
      <c r="H98">
        <v>0</v>
      </c>
      <c r="I98">
        <v>0</v>
      </c>
      <c r="J98" t="s">
        <v>391</v>
      </c>
      <c r="K98" t="s">
        <v>1252</v>
      </c>
      <c r="L98">
        <v>1.9673371202400002E-2</v>
      </c>
      <c r="M98" t="s">
        <v>6</v>
      </c>
    </row>
    <row r="99" spans="1:13" x14ac:dyDescent="0.35">
      <c r="A99" t="s">
        <v>1253</v>
      </c>
      <c r="B99" t="s">
        <v>1254</v>
      </c>
      <c r="C99" t="s">
        <v>5</v>
      </c>
      <c r="D99">
        <v>0</v>
      </c>
      <c r="E99">
        <v>0</v>
      </c>
      <c r="F99">
        <v>0</v>
      </c>
      <c r="G99">
        <v>0</v>
      </c>
      <c r="H99">
        <v>0</v>
      </c>
      <c r="I99">
        <v>0</v>
      </c>
      <c r="J99" t="s">
        <v>391</v>
      </c>
      <c r="K99" t="s">
        <v>1252</v>
      </c>
      <c r="L99">
        <v>3.19753767442E-2</v>
      </c>
      <c r="M99" t="s">
        <v>6</v>
      </c>
    </row>
    <row r="100" spans="1:13" x14ac:dyDescent="0.35">
      <c r="A100" t="s">
        <v>997</v>
      </c>
      <c r="B100" t="s">
        <v>998</v>
      </c>
      <c r="C100" t="s">
        <v>5</v>
      </c>
      <c r="D100">
        <v>0</v>
      </c>
      <c r="E100">
        <v>0</v>
      </c>
      <c r="F100">
        <v>0</v>
      </c>
      <c r="G100">
        <v>0</v>
      </c>
      <c r="H100">
        <v>0</v>
      </c>
      <c r="I100">
        <v>0</v>
      </c>
      <c r="J100" t="s">
        <v>391</v>
      </c>
      <c r="K100" t="s">
        <v>944</v>
      </c>
      <c r="L100">
        <v>0.25140649289599998</v>
      </c>
      <c r="M100" t="s">
        <v>6</v>
      </c>
    </row>
    <row r="101" spans="1:13" x14ac:dyDescent="0.35">
      <c r="A101" t="s">
        <v>1261</v>
      </c>
      <c r="B101" t="s">
        <v>1262</v>
      </c>
      <c r="C101" t="s">
        <v>5</v>
      </c>
      <c r="D101">
        <v>20</v>
      </c>
      <c r="E101">
        <v>20</v>
      </c>
      <c r="F101">
        <v>0</v>
      </c>
      <c r="G101">
        <v>9</v>
      </c>
      <c r="H101">
        <v>11</v>
      </c>
      <c r="I101">
        <v>0</v>
      </c>
      <c r="J101" t="s">
        <v>391</v>
      </c>
      <c r="K101" t="s">
        <v>1252</v>
      </c>
      <c r="L101">
        <v>7.4717630031699997E-2</v>
      </c>
      <c r="M101" t="s">
        <v>6</v>
      </c>
    </row>
    <row r="102" spans="1:13" x14ac:dyDescent="0.35">
      <c r="A102" t="s">
        <v>1263</v>
      </c>
      <c r="B102" t="s">
        <v>1264</v>
      </c>
      <c r="C102" t="s">
        <v>5</v>
      </c>
      <c r="D102">
        <v>5</v>
      </c>
      <c r="E102">
        <v>5</v>
      </c>
      <c r="F102">
        <v>0</v>
      </c>
      <c r="G102">
        <v>2</v>
      </c>
      <c r="H102">
        <v>3</v>
      </c>
      <c r="I102">
        <v>0</v>
      </c>
      <c r="J102" t="s">
        <v>391</v>
      </c>
      <c r="K102" t="s">
        <v>1252</v>
      </c>
      <c r="L102">
        <v>2.41806411985E-2</v>
      </c>
      <c r="M102" t="s">
        <v>6</v>
      </c>
    </row>
    <row r="103" spans="1:13" x14ac:dyDescent="0.35">
      <c r="A103" t="s">
        <v>999</v>
      </c>
      <c r="B103" t="s">
        <v>1000</v>
      </c>
      <c r="C103" t="s">
        <v>5</v>
      </c>
      <c r="D103">
        <v>17</v>
      </c>
      <c r="E103">
        <v>17</v>
      </c>
      <c r="F103">
        <v>0</v>
      </c>
      <c r="G103">
        <v>8</v>
      </c>
      <c r="H103">
        <v>9</v>
      </c>
      <c r="I103">
        <v>0</v>
      </c>
      <c r="J103" t="s">
        <v>391</v>
      </c>
      <c r="K103" t="s">
        <v>944</v>
      </c>
      <c r="L103">
        <v>0.288484950962</v>
      </c>
      <c r="M103" t="s">
        <v>6</v>
      </c>
    </row>
    <row r="104" spans="1:13" x14ac:dyDescent="0.35">
      <c r="A104" t="s">
        <v>1001</v>
      </c>
      <c r="B104" t="s">
        <v>1002</v>
      </c>
      <c r="C104" t="s">
        <v>5</v>
      </c>
      <c r="D104">
        <v>26</v>
      </c>
      <c r="E104">
        <v>26</v>
      </c>
      <c r="F104">
        <v>0</v>
      </c>
      <c r="G104">
        <v>12</v>
      </c>
      <c r="H104">
        <v>14</v>
      </c>
      <c r="I104">
        <v>0</v>
      </c>
      <c r="J104" t="s">
        <v>391</v>
      </c>
      <c r="K104" t="s">
        <v>944</v>
      </c>
      <c r="L104">
        <v>1.5985693761899999</v>
      </c>
      <c r="M104" t="s">
        <v>6</v>
      </c>
    </row>
    <row r="105" spans="1:13" x14ac:dyDescent="0.35">
      <c r="A105" t="s">
        <v>1003</v>
      </c>
      <c r="B105" t="s">
        <v>1004</v>
      </c>
      <c r="C105" t="s">
        <v>5</v>
      </c>
      <c r="D105">
        <v>5</v>
      </c>
      <c r="E105">
        <v>5</v>
      </c>
      <c r="F105">
        <v>0</v>
      </c>
      <c r="G105">
        <v>2</v>
      </c>
      <c r="H105">
        <v>3</v>
      </c>
      <c r="I105">
        <v>0</v>
      </c>
      <c r="J105" t="s">
        <v>391</v>
      </c>
      <c r="K105" t="s">
        <v>944</v>
      </c>
      <c r="L105">
        <v>3.0369306933900001E-2</v>
      </c>
      <c r="M105" t="s">
        <v>6</v>
      </c>
    </row>
    <row r="106" spans="1:13" x14ac:dyDescent="0.35">
      <c r="A106" t="s">
        <v>1005</v>
      </c>
      <c r="B106" t="s">
        <v>1006</v>
      </c>
      <c r="C106" t="s">
        <v>5</v>
      </c>
      <c r="D106">
        <v>0</v>
      </c>
      <c r="E106">
        <v>0</v>
      </c>
      <c r="F106">
        <v>0</v>
      </c>
      <c r="G106">
        <v>0</v>
      </c>
      <c r="H106">
        <v>0</v>
      </c>
      <c r="I106">
        <v>0</v>
      </c>
      <c r="J106" t="s">
        <v>391</v>
      </c>
      <c r="K106" t="s">
        <v>944</v>
      </c>
      <c r="L106">
        <v>8.3902303507399995E-2</v>
      </c>
      <c r="M106" t="s">
        <v>6</v>
      </c>
    </row>
    <row r="107" spans="1:13" x14ac:dyDescent="0.35">
      <c r="A107" t="s">
        <v>1255</v>
      </c>
      <c r="B107" t="s">
        <v>1256</v>
      </c>
      <c r="C107" t="s">
        <v>5</v>
      </c>
      <c r="D107">
        <v>0</v>
      </c>
      <c r="E107">
        <v>0</v>
      </c>
      <c r="F107">
        <v>0</v>
      </c>
      <c r="G107">
        <v>0</v>
      </c>
      <c r="H107">
        <v>0</v>
      </c>
      <c r="I107">
        <v>0</v>
      </c>
      <c r="J107" t="s">
        <v>391</v>
      </c>
      <c r="K107" t="s">
        <v>1252</v>
      </c>
      <c r="L107">
        <v>0.59612380570300005</v>
      </c>
      <c r="M107" t="s">
        <v>6</v>
      </c>
    </row>
    <row r="108" spans="1:13" x14ac:dyDescent="0.35">
      <c r="A108" t="s">
        <v>1257</v>
      </c>
      <c r="B108" t="s">
        <v>1258</v>
      </c>
      <c r="C108" t="s">
        <v>5</v>
      </c>
      <c r="D108">
        <v>0</v>
      </c>
      <c r="E108">
        <v>0</v>
      </c>
      <c r="F108">
        <v>0</v>
      </c>
      <c r="G108">
        <v>0</v>
      </c>
      <c r="H108">
        <v>0</v>
      </c>
      <c r="I108">
        <v>0</v>
      </c>
      <c r="J108" t="s">
        <v>391</v>
      </c>
      <c r="K108" t="s">
        <v>1252</v>
      </c>
      <c r="L108">
        <v>0.17055373759799999</v>
      </c>
      <c r="M108" t="s">
        <v>6</v>
      </c>
    </row>
    <row r="109" spans="1:13" x14ac:dyDescent="0.35">
      <c r="A109" t="s">
        <v>1259</v>
      </c>
      <c r="B109" t="s">
        <v>1260</v>
      </c>
      <c r="C109" t="s">
        <v>5</v>
      </c>
      <c r="D109">
        <v>0</v>
      </c>
      <c r="E109">
        <v>0</v>
      </c>
      <c r="F109">
        <v>0</v>
      </c>
      <c r="G109">
        <v>0</v>
      </c>
      <c r="H109">
        <v>0</v>
      </c>
      <c r="I109">
        <v>0</v>
      </c>
      <c r="J109" t="s">
        <v>391</v>
      </c>
      <c r="K109" t="s">
        <v>1252</v>
      </c>
      <c r="L109">
        <v>0.12815916146600001</v>
      </c>
      <c r="M109" t="s">
        <v>6</v>
      </c>
    </row>
    <row r="110" spans="1:13" x14ac:dyDescent="0.35">
      <c r="A110" t="s">
        <v>349</v>
      </c>
      <c r="B110" t="s">
        <v>350</v>
      </c>
      <c r="C110" t="s">
        <v>13</v>
      </c>
      <c r="D110">
        <v>1</v>
      </c>
      <c r="E110">
        <v>1</v>
      </c>
      <c r="F110">
        <v>1</v>
      </c>
      <c r="G110">
        <v>0</v>
      </c>
      <c r="H110">
        <v>0</v>
      </c>
      <c r="I110">
        <v>0</v>
      </c>
      <c r="J110" t="s">
        <v>7</v>
      </c>
      <c r="K110" t="s">
        <v>346</v>
      </c>
      <c r="L110">
        <v>2.8553410536399999E-2</v>
      </c>
      <c r="M110" t="s">
        <v>14</v>
      </c>
    </row>
    <row r="111" spans="1:13" x14ac:dyDescent="0.35">
      <c r="A111" t="s">
        <v>909</v>
      </c>
      <c r="B111" t="s">
        <v>910</v>
      </c>
      <c r="C111" t="s">
        <v>13</v>
      </c>
      <c r="D111">
        <v>2</v>
      </c>
      <c r="E111">
        <v>2</v>
      </c>
      <c r="F111">
        <v>2</v>
      </c>
      <c r="G111">
        <v>0</v>
      </c>
      <c r="H111">
        <v>0</v>
      </c>
      <c r="I111">
        <v>0</v>
      </c>
      <c r="J111" t="s">
        <v>7</v>
      </c>
      <c r="K111" t="s">
        <v>888</v>
      </c>
      <c r="L111">
        <v>1.3863749999999999E-2</v>
      </c>
      <c r="M111" t="s">
        <v>14</v>
      </c>
    </row>
    <row r="112" spans="1:13" x14ac:dyDescent="0.35">
      <c r="A112" t="s">
        <v>1279</v>
      </c>
      <c r="B112" t="s">
        <v>1280</v>
      </c>
      <c r="C112" t="s">
        <v>13</v>
      </c>
      <c r="D112">
        <v>31</v>
      </c>
      <c r="E112">
        <v>31</v>
      </c>
      <c r="F112">
        <v>31</v>
      </c>
      <c r="G112">
        <v>0</v>
      </c>
      <c r="H112">
        <v>0</v>
      </c>
      <c r="I112">
        <v>0</v>
      </c>
      <c r="J112" t="s">
        <v>391</v>
      </c>
      <c r="K112" t="s">
        <v>1252</v>
      </c>
      <c r="L112">
        <v>0.74275003737699996</v>
      </c>
      <c r="M112" t="s">
        <v>14</v>
      </c>
    </row>
    <row r="113" spans="1:13" x14ac:dyDescent="0.35">
      <c r="A113" t="s">
        <v>1345</v>
      </c>
      <c r="B113" t="s">
        <v>1346</v>
      </c>
      <c r="C113" t="s">
        <v>13</v>
      </c>
      <c r="D113">
        <v>8</v>
      </c>
      <c r="E113">
        <v>8</v>
      </c>
      <c r="F113">
        <v>8</v>
      </c>
      <c r="G113">
        <v>0</v>
      </c>
      <c r="H113">
        <v>0</v>
      </c>
      <c r="I113">
        <v>0</v>
      </c>
      <c r="J113" t="s">
        <v>208</v>
      </c>
      <c r="K113" t="s">
        <v>1334</v>
      </c>
      <c r="L113">
        <v>3.8412500000400002E-2</v>
      </c>
      <c r="M113" t="s">
        <v>1347</v>
      </c>
    </row>
    <row r="114" spans="1:13" x14ac:dyDescent="0.35">
      <c r="A114" t="s">
        <v>1483</v>
      </c>
      <c r="B114" t="s">
        <v>1484</v>
      </c>
      <c r="C114" t="s">
        <v>13</v>
      </c>
      <c r="D114">
        <v>61</v>
      </c>
      <c r="E114">
        <v>61</v>
      </c>
      <c r="F114">
        <v>0</v>
      </c>
      <c r="G114">
        <v>61</v>
      </c>
      <c r="H114">
        <v>0</v>
      </c>
      <c r="I114">
        <v>0</v>
      </c>
      <c r="J114" t="s">
        <v>391</v>
      </c>
      <c r="K114" t="s">
        <v>1252</v>
      </c>
      <c r="L114">
        <v>1.4995631065799999</v>
      </c>
      <c r="M114" t="s">
        <v>1485</v>
      </c>
    </row>
    <row r="115" spans="1:13" x14ac:dyDescent="0.35">
      <c r="A115" t="s">
        <v>724</v>
      </c>
      <c r="B115" t="s">
        <v>725</v>
      </c>
      <c r="C115" t="s">
        <v>13</v>
      </c>
      <c r="D115">
        <v>8</v>
      </c>
      <c r="E115">
        <v>8</v>
      </c>
      <c r="F115">
        <v>8</v>
      </c>
      <c r="G115">
        <v>0</v>
      </c>
      <c r="H115">
        <v>0</v>
      </c>
      <c r="I115">
        <v>0</v>
      </c>
      <c r="J115" t="s">
        <v>122</v>
      </c>
      <c r="K115" t="s">
        <v>713</v>
      </c>
      <c r="L115">
        <v>0.10353425000200001</v>
      </c>
      <c r="M115" t="s">
        <v>14</v>
      </c>
    </row>
    <row r="116" spans="1:13" x14ac:dyDescent="0.35">
      <c r="A116" t="s">
        <v>130</v>
      </c>
      <c r="B116" t="s">
        <v>131</v>
      </c>
      <c r="C116" t="s">
        <v>13</v>
      </c>
      <c r="D116">
        <v>1</v>
      </c>
      <c r="E116">
        <v>1</v>
      </c>
      <c r="F116">
        <v>1</v>
      </c>
      <c r="G116">
        <v>0</v>
      </c>
      <c r="H116">
        <v>0</v>
      </c>
      <c r="I116">
        <v>0</v>
      </c>
      <c r="J116" t="s">
        <v>122</v>
      </c>
      <c r="K116" t="s">
        <v>123</v>
      </c>
      <c r="L116">
        <v>4.6687798254899997</v>
      </c>
      <c r="M116" t="s">
        <v>14</v>
      </c>
    </row>
    <row r="117" spans="1:13" x14ac:dyDescent="0.35">
      <c r="A117" t="s">
        <v>1394</v>
      </c>
      <c r="B117" t="s">
        <v>1395</v>
      </c>
      <c r="C117" t="s">
        <v>13</v>
      </c>
      <c r="D117">
        <v>3</v>
      </c>
      <c r="E117">
        <v>3</v>
      </c>
      <c r="F117">
        <v>3</v>
      </c>
      <c r="G117">
        <v>0</v>
      </c>
      <c r="H117">
        <v>0</v>
      </c>
      <c r="I117">
        <v>0</v>
      </c>
      <c r="J117" t="s">
        <v>208</v>
      </c>
      <c r="K117" t="s">
        <v>1391</v>
      </c>
      <c r="L117">
        <v>4.1851494050099997E-2</v>
      </c>
      <c r="M117" t="s">
        <v>14</v>
      </c>
    </row>
    <row r="118" spans="1:13" x14ac:dyDescent="0.35">
      <c r="A118" t="s">
        <v>401</v>
      </c>
      <c r="B118" t="s">
        <v>402</v>
      </c>
      <c r="C118" t="s">
        <v>13</v>
      </c>
      <c r="D118">
        <v>2</v>
      </c>
      <c r="E118">
        <v>2</v>
      </c>
      <c r="F118">
        <v>2</v>
      </c>
      <c r="G118">
        <v>0</v>
      </c>
      <c r="H118">
        <v>0</v>
      </c>
      <c r="I118">
        <v>0</v>
      </c>
      <c r="J118" t="s">
        <v>7</v>
      </c>
      <c r="K118" t="s">
        <v>394</v>
      </c>
      <c r="L118">
        <v>1.3258974000399999E-2</v>
      </c>
      <c r="M118" t="s">
        <v>14</v>
      </c>
    </row>
    <row r="119" spans="1:13" x14ac:dyDescent="0.35">
      <c r="A119" t="s">
        <v>628</v>
      </c>
      <c r="B119" t="s">
        <v>629</v>
      </c>
      <c r="C119" t="s">
        <v>13</v>
      </c>
      <c r="D119">
        <v>1</v>
      </c>
      <c r="E119">
        <v>1</v>
      </c>
      <c r="F119">
        <v>1</v>
      </c>
      <c r="G119">
        <v>0</v>
      </c>
      <c r="H119">
        <v>0</v>
      </c>
      <c r="I119">
        <v>0</v>
      </c>
      <c r="J119" t="s">
        <v>122</v>
      </c>
      <c r="K119" t="s">
        <v>625</v>
      </c>
      <c r="L119">
        <v>8.3356798497600006E-3</v>
      </c>
      <c r="M119" t="s">
        <v>14</v>
      </c>
    </row>
    <row r="120" spans="1:13" x14ac:dyDescent="0.35">
      <c r="A120" t="s">
        <v>29</v>
      </c>
      <c r="B120" t="s">
        <v>30</v>
      </c>
      <c r="C120" t="s">
        <v>13</v>
      </c>
      <c r="D120">
        <v>3</v>
      </c>
      <c r="E120">
        <v>3</v>
      </c>
      <c r="F120">
        <v>3</v>
      </c>
      <c r="G120">
        <v>0</v>
      </c>
      <c r="H120">
        <v>0</v>
      </c>
      <c r="I120">
        <v>0</v>
      </c>
      <c r="J120" t="s">
        <v>7</v>
      </c>
      <c r="K120" t="s">
        <v>8</v>
      </c>
      <c r="L120">
        <v>0.198080954102</v>
      </c>
      <c r="M120" t="s">
        <v>14</v>
      </c>
    </row>
    <row r="121" spans="1:13" x14ac:dyDescent="0.35">
      <c r="A121" t="s">
        <v>1435</v>
      </c>
      <c r="B121" t="s">
        <v>1436</v>
      </c>
      <c r="C121" t="s">
        <v>13</v>
      </c>
      <c r="D121">
        <v>4</v>
      </c>
      <c r="E121">
        <v>4</v>
      </c>
      <c r="F121">
        <v>4</v>
      </c>
      <c r="G121">
        <v>0</v>
      </c>
      <c r="H121">
        <v>0</v>
      </c>
      <c r="I121">
        <v>0</v>
      </c>
      <c r="J121" t="s">
        <v>208</v>
      </c>
      <c r="K121" t="s">
        <v>1424</v>
      </c>
      <c r="L121">
        <v>6.7129000000099998E-2</v>
      </c>
      <c r="M121" t="s">
        <v>14</v>
      </c>
    </row>
    <row r="122" spans="1:13" x14ac:dyDescent="0.35">
      <c r="A122" t="s">
        <v>838</v>
      </c>
      <c r="B122" t="s">
        <v>839</v>
      </c>
      <c r="C122" t="s">
        <v>13</v>
      </c>
      <c r="D122">
        <v>1</v>
      </c>
      <c r="E122">
        <v>1</v>
      </c>
      <c r="F122">
        <v>1</v>
      </c>
      <c r="G122">
        <v>0</v>
      </c>
      <c r="H122">
        <v>0</v>
      </c>
      <c r="I122">
        <v>0</v>
      </c>
      <c r="J122" t="s">
        <v>7</v>
      </c>
      <c r="K122" t="s">
        <v>831</v>
      </c>
      <c r="L122">
        <v>1.40255430001E-2</v>
      </c>
      <c r="M122" t="s">
        <v>14</v>
      </c>
    </row>
    <row r="123" spans="1:13" x14ac:dyDescent="0.35">
      <c r="A123" t="s">
        <v>72</v>
      </c>
      <c r="B123" t="s">
        <v>73</v>
      </c>
      <c r="C123" t="s">
        <v>13</v>
      </c>
      <c r="D123">
        <v>1</v>
      </c>
      <c r="E123">
        <v>1</v>
      </c>
      <c r="F123">
        <v>1</v>
      </c>
      <c r="G123">
        <v>0</v>
      </c>
      <c r="H123">
        <v>0</v>
      </c>
      <c r="I123">
        <v>0</v>
      </c>
      <c r="J123" t="s">
        <v>7</v>
      </c>
      <c r="K123" t="s">
        <v>69</v>
      </c>
      <c r="L123">
        <v>0.24123917220300001</v>
      </c>
      <c r="M123" t="s">
        <v>74</v>
      </c>
    </row>
    <row r="124" spans="1:13" x14ac:dyDescent="0.35">
      <c r="A124" t="s">
        <v>212</v>
      </c>
      <c r="B124" t="s">
        <v>213</v>
      </c>
      <c r="C124" t="s">
        <v>13</v>
      </c>
      <c r="D124">
        <v>3</v>
      </c>
      <c r="E124">
        <v>3</v>
      </c>
      <c r="F124">
        <v>3</v>
      </c>
      <c r="G124">
        <v>0</v>
      </c>
      <c r="H124">
        <v>0</v>
      </c>
      <c r="I124">
        <v>0</v>
      </c>
      <c r="J124" t="s">
        <v>208</v>
      </c>
      <c r="K124" t="s">
        <v>209</v>
      </c>
      <c r="L124">
        <v>0.19347934405100001</v>
      </c>
      <c r="M124" t="s">
        <v>14</v>
      </c>
    </row>
    <row r="125" spans="1:13" x14ac:dyDescent="0.35">
      <c r="A125" t="s">
        <v>1310</v>
      </c>
      <c r="B125" t="s">
        <v>1311</v>
      </c>
      <c r="C125" t="s">
        <v>13</v>
      </c>
      <c r="D125">
        <v>3</v>
      </c>
      <c r="E125">
        <v>3</v>
      </c>
      <c r="F125">
        <v>3</v>
      </c>
      <c r="G125">
        <v>0</v>
      </c>
      <c r="H125">
        <v>0</v>
      </c>
      <c r="I125">
        <v>0</v>
      </c>
      <c r="J125" t="s">
        <v>391</v>
      </c>
      <c r="K125" t="s">
        <v>1252</v>
      </c>
      <c r="L125">
        <v>5.0452522498200002E-2</v>
      </c>
      <c r="M125" t="s">
        <v>14</v>
      </c>
    </row>
    <row r="126" spans="1:13" x14ac:dyDescent="0.35">
      <c r="A126" t="s">
        <v>347</v>
      </c>
      <c r="B126" t="s">
        <v>348</v>
      </c>
      <c r="C126" t="s">
        <v>13</v>
      </c>
      <c r="D126">
        <v>1</v>
      </c>
      <c r="E126">
        <v>1</v>
      </c>
      <c r="F126">
        <v>1</v>
      </c>
      <c r="G126">
        <v>0</v>
      </c>
      <c r="H126">
        <v>0</v>
      </c>
      <c r="I126">
        <v>0</v>
      </c>
      <c r="J126" t="s">
        <v>7</v>
      </c>
      <c r="K126" t="s">
        <v>346</v>
      </c>
      <c r="L126">
        <v>0.159903642949</v>
      </c>
      <c r="M126" t="s">
        <v>14</v>
      </c>
    </row>
    <row r="127" spans="1:13" x14ac:dyDescent="0.35">
      <c r="A127" t="s">
        <v>510</v>
      </c>
      <c r="B127" t="s">
        <v>511</v>
      </c>
      <c r="C127" t="s">
        <v>13</v>
      </c>
      <c r="D127">
        <v>1</v>
      </c>
      <c r="E127">
        <v>1</v>
      </c>
      <c r="F127">
        <v>1</v>
      </c>
      <c r="G127">
        <v>0</v>
      </c>
      <c r="H127">
        <v>0</v>
      </c>
      <c r="I127">
        <v>0</v>
      </c>
      <c r="J127" t="s">
        <v>208</v>
      </c>
      <c r="K127" t="s">
        <v>507</v>
      </c>
      <c r="L127">
        <v>1.1744107999200001E-2</v>
      </c>
      <c r="M127" t="s">
        <v>14</v>
      </c>
    </row>
    <row r="128" spans="1:13" x14ac:dyDescent="0.35">
      <c r="A128" t="s">
        <v>1136</v>
      </c>
      <c r="B128" t="s">
        <v>1137</v>
      </c>
      <c r="C128" t="s">
        <v>13</v>
      </c>
      <c r="D128">
        <v>1</v>
      </c>
      <c r="E128">
        <v>1</v>
      </c>
      <c r="F128">
        <v>1</v>
      </c>
      <c r="G128">
        <v>0</v>
      </c>
      <c r="H128">
        <v>0</v>
      </c>
      <c r="I128">
        <v>0</v>
      </c>
      <c r="J128" t="s">
        <v>208</v>
      </c>
      <c r="K128" t="s">
        <v>1131</v>
      </c>
      <c r="L128">
        <v>1.1886188264299999E-2</v>
      </c>
      <c r="M128" t="s">
        <v>14</v>
      </c>
    </row>
    <row r="129" spans="1:13" x14ac:dyDescent="0.35">
      <c r="A129" t="s">
        <v>934</v>
      </c>
      <c r="B129" t="s">
        <v>935</v>
      </c>
      <c r="C129" t="s">
        <v>13</v>
      </c>
      <c r="D129">
        <v>3</v>
      </c>
      <c r="E129">
        <v>3</v>
      </c>
      <c r="F129">
        <v>3</v>
      </c>
      <c r="G129">
        <v>0</v>
      </c>
      <c r="H129">
        <v>0</v>
      </c>
      <c r="I129">
        <v>0</v>
      </c>
      <c r="J129" t="s">
        <v>7</v>
      </c>
      <c r="K129" t="s">
        <v>913</v>
      </c>
      <c r="L129">
        <v>4.1570625000300003E-2</v>
      </c>
      <c r="M129" t="s">
        <v>14</v>
      </c>
    </row>
    <row r="130" spans="1:13" x14ac:dyDescent="0.35">
      <c r="A130" t="s">
        <v>819</v>
      </c>
      <c r="B130" t="s">
        <v>820</v>
      </c>
      <c r="C130" t="s">
        <v>13</v>
      </c>
      <c r="D130">
        <v>2</v>
      </c>
      <c r="E130">
        <v>2</v>
      </c>
      <c r="F130">
        <v>2</v>
      </c>
      <c r="G130">
        <v>0</v>
      </c>
      <c r="H130">
        <v>0</v>
      </c>
      <c r="I130">
        <v>0</v>
      </c>
      <c r="J130" t="s">
        <v>7</v>
      </c>
      <c r="K130" t="s">
        <v>794</v>
      </c>
      <c r="L130">
        <v>3.0927500000499999E-2</v>
      </c>
      <c r="M130" t="s">
        <v>14</v>
      </c>
    </row>
    <row r="131" spans="1:13" x14ac:dyDescent="0.35">
      <c r="A131" t="s">
        <v>161</v>
      </c>
      <c r="B131" t="s">
        <v>162</v>
      </c>
      <c r="C131" t="s">
        <v>13</v>
      </c>
      <c r="D131">
        <v>2</v>
      </c>
      <c r="E131">
        <v>2</v>
      </c>
      <c r="F131">
        <v>2</v>
      </c>
      <c r="G131">
        <v>0</v>
      </c>
      <c r="H131">
        <v>0</v>
      </c>
      <c r="I131">
        <v>0</v>
      </c>
      <c r="J131" t="s">
        <v>122</v>
      </c>
      <c r="K131" t="s">
        <v>160</v>
      </c>
      <c r="L131">
        <v>6.7402922498099996E-2</v>
      </c>
      <c r="M131" t="s">
        <v>14</v>
      </c>
    </row>
    <row r="132" spans="1:13" x14ac:dyDescent="0.35">
      <c r="A132" t="s">
        <v>630</v>
      </c>
      <c r="B132" t="s">
        <v>631</v>
      </c>
      <c r="C132" t="s">
        <v>13</v>
      </c>
      <c r="D132">
        <v>1</v>
      </c>
      <c r="E132">
        <v>1</v>
      </c>
      <c r="F132">
        <v>1</v>
      </c>
      <c r="G132">
        <v>0</v>
      </c>
      <c r="H132">
        <v>0</v>
      </c>
      <c r="I132">
        <v>0</v>
      </c>
      <c r="J132" t="s">
        <v>122</v>
      </c>
      <c r="K132" t="s">
        <v>625</v>
      </c>
      <c r="L132">
        <v>4.4328961077699999E-3</v>
      </c>
      <c r="M132" t="s">
        <v>14</v>
      </c>
    </row>
    <row r="133" spans="1:13" x14ac:dyDescent="0.35">
      <c r="A133" t="s">
        <v>163</v>
      </c>
      <c r="B133" t="s">
        <v>164</v>
      </c>
      <c r="C133" t="s">
        <v>13</v>
      </c>
      <c r="D133">
        <v>2</v>
      </c>
      <c r="E133">
        <v>2</v>
      </c>
      <c r="F133">
        <v>2</v>
      </c>
      <c r="G133">
        <v>0</v>
      </c>
      <c r="H133">
        <v>0</v>
      </c>
      <c r="I133">
        <v>0</v>
      </c>
      <c r="J133" t="s">
        <v>122</v>
      </c>
      <c r="K133" t="s">
        <v>160</v>
      </c>
      <c r="L133">
        <v>1.5715279770699999E-2</v>
      </c>
      <c r="M133" t="s">
        <v>14</v>
      </c>
    </row>
    <row r="134" spans="1:13" x14ac:dyDescent="0.35">
      <c r="A134" t="s">
        <v>1179</v>
      </c>
      <c r="B134" t="s">
        <v>1180</v>
      </c>
      <c r="C134" t="s">
        <v>13</v>
      </c>
      <c r="D134">
        <v>2</v>
      </c>
      <c r="E134">
        <v>2</v>
      </c>
      <c r="F134">
        <v>2</v>
      </c>
      <c r="G134">
        <v>0</v>
      </c>
      <c r="H134">
        <v>0</v>
      </c>
      <c r="I134">
        <v>0</v>
      </c>
      <c r="J134" t="s">
        <v>122</v>
      </c>
      <c r="K134" t="s">
        <v>1174</v>
      </c>
      <c r="L134">
        <v>9.1816250007600003E-3</v>
      </c>
      <c r="M134" t="s">
        <v>14</v>
      </c>
    </row>
    <row r="135" spans="1:13" x14ac:dyDescent="0.35">
      <c r="A135" t="s">
        <v>797</v>
      </c>
      <c r="B135" t="s">
        <v>798</v>
      </c>
      <c r="C135" t="s">
        <v>13</v>
      </c>
      <c r="D135">
        <v>1</v>
      </c>
      <c r="E135">
        <v>1</v>
      </c>
      <c r="F135">
        <v>1</v>
      </c>
      <c r="G135">
        <v>0</v>
      </c>
      <c r="H135">
        <v>0</v>
      </c>
      <c r="I135">
        <v>0</v>
      </c>
      <c r="J135" t="s">
        <v>7</v>
      </c>
      <c r="K135" t="s">
        <v>794</v>
      </c>
      <c r="L135">
        <v>3.2099470843200001E-2</v>
      </c>
      <c r="M135" t="s">
        <v>14</v>
      </c>
    </row>
    <row r="136" spans="1:13" x14ac:dyDescent="0.35">
      <c r="A136" t="s">
        <v>1037</v>
      </c>
      <c r="B136" t="s">
        <v>1038</v>
      </c>
      <c r="C136" t="s">
        <v>13</v>
      </c>
      <c r="D136">
        <v>1</v>
      </c>
      <c r="E136">
        <v>1</v>
      </c>
      <c r="F136">
        <v>1</v>
      </c>
      <c r="G136">
        <v>0</v>
      </c>
      <c r="H136">
        <v>0</v>
      </c>
      <c r="I136">
        <v>0</v>
      </c>
      <c r="J136" t="s">
        <v>391</v>
      </c>
      <c r="K136" t="s">
        <v>944</v>
      </c>
      <c r="L136">
        <v>1.5969375001E-2</v>
      </c>
      <c r="M136" t="s">
        <v>14</v>
      </c>
    </row>
    <row r="137" spans="1:13" x14ac:dyDescent="0.35">
      <c r="A137" t="s">
        <v>759</v>
      </c>
      <c r="B137" t="s">
        <v>760</v>
      </c>
      <c r="C137" t="s">
        <v>13</v>
      </c>
      <c r="D137">
        <v>1</v>
      </c>
      <c r="E137">
        <v>1</v>
      </c>
      <c r="F137">
        <v>1</v>
      </c>
      <c r="G137">
        <v>0</v>
      </c>
      <c r="H137">
        <v>0</v>
      </c>
      <c r="I137">
        <v>0</v>
      </c>
      <c r="J137" t="s">
        <v>122</v>
      </c>
      <c r="K137" t="s">
        <v>756</v>
      </c>
      <c r="L137">
        <v>2.2887135949199999E-2</v>
      </c>
      <c r="M137" t="s">
        <v>14</v>
      </c>
    </row>
    <row r="138" spans="1:13" x14ac:dyDescent="0.35">
      <c r="A138" t="s">
        <v>945</v>
      </c>
      <c r="B138" t="s">
        <v>946</v>
      </c>
      <c r="C138" t="s">
        <v>13</v>
      </c>
      <c r="D138">
        <v>1</v>
      </c>
      <c r="E138">
        <v>1</v>
      </c>
      <c r="F138">
        <v>1</v>
      </c>
      <c r="G138">
        <v>0</v>
      </c>
      <c r="H138">
        <v>0</v>
      </c>
      <c r="I138">
        <v>0</v>
      </c>
      <c r="J138" t="s">
        <v>7</v>
      </c>
      <c r="K138" t="s">
        <v>944</v>
      </c>
      <c r="L138">
        <v>1.19999500005E-2</v>
      </c>
      <c r="M138" t="s">
        <v>14</v>
      </c>
    </row>
    <row r="139" spans="1:13" x14ac:dyDescent="0.35">
      <c r="A139" t="s">
        <v>1308</v>
      </c>
      <c r="B139" t="s">
        <v>1309</v>
      </c>
      <c r="C139" t="s">
        <v>13</v>
      </c>
      <c r="D139">
        <v>2</v>
      </c>
      <c r="E139">
        <v>2</v>
      </c>
      <c r="F139">
        <v>2</v>
      </c>
      <c r="G139">
        <v>0</v>
      </c>
      <c r="H139">
        <v>0</v>
      </c>
      <c r="I139">
        <v>0</v>
      </c>
      <c r="J139" t="s">
        <v>391</v>
      </c>
      <c r="K139" t="s">
        <v>1252</v>
      </c>
      <c r="L139">
        <v>5.0422431502200001E-2</v>
      </c>
      <c r="M139" t="s">
        <v>14</v>
      </c>
    </row>
    <row r="140" spans="1:13" x14ac:dyDescent="0.35">
      <c r="A140" t="s">
        <v>550</v>
      </c>
      <c r="B140" t="s">
        <v>551</v>
      </c>
      <c r="C140" t="s">
        <v>13</v>
      </c>
      <c r="D140">
        <v>1</v>
      </c>
      <c r="E140">
        <v>1</v>
      </c>
      <c r="F140">
        <v>1</v>
      </c>
      <c r="G140">
        <v>0</v>
      </c>
      <c r="H140">
        <v>0</v>
      </c>
      <c r="I140">
        <v>0</v>
      </c>
      <c r="J140" t="s">
        <v>122</v>
      </c>
      <c r="K140" t="s">
        <v>549</v>
      </c>
      <c r="L140">
        <v>1.2893095498200001E-2</v>
      </c>
      <c r="M140" t="s">
        <v>14</v>
      </c>
    </row>
    <row r="141" spans="1:13" x14ac:dyDescent="0.35">
      <c r="A141" t="s">
        <v>860</v>
      </c>
      <c r="B141" t="s">
        <v>861</v>
      </c>
      <c r="C141" t="s">
        <v>13</v>
      </c>
      <c r="D141">
        <v>1</v>
      </c>
      <c r="E141">
        <v>1</v>
      </c>
      <c r="F141">
        <v>1</v>
      </c>
      <c r="G141">
        <v>0</v>
      </c>
      <c r="H141">
        <v>0</v>
      </c>
      <c r="I141">
        <v>0</v>
      </c>
      <c r="J141" t="s">
        <v>7</v>
      </c>
      <c r="K141" t="s">
        <v>857</v>
      </c>
      <c r="L141">
        <v>8.9887292797300004E-3</v>
      </c>
      <c r="M141" t="s">
        <v>14</v>
      </c>
    </row>
    <row r="142" spans="1:13" x14ac:dyDescent="0.35">
      <c r="A142" t="s">
        <v>403</v>
      </c>
      <c r="B142" t="s">
        <v>404</v>
      </c>
      <c r="C142" t="s">
        <v>13</v>
      </c>
      <c r="D142">
        <v>1</v>
      </c>
      <c r="E142">
        <v>1</v>
      </c>
      <c r="F142">
        <v>1</v>
      </c>
      <c r="G142">
        <v>0</v>
      </c>
      <c r="H142">
        <v>0</v>
      </c>
      <c r="I142">
        <v>0</v>
      </c>
      <c r="J142" t="s">
        <v>7</v>
      </c>
      <c r="K142" t="s">
        <v>394</v>
      </c>
      <c r="L142">
        <v>1.4191966201E-2</v>
      </c>
      <c r="M142" t="s">
        <v>14</v>
      </c>
    </row>
    <row r="143" spans="1:13" x14ac:dyDescent="0.35">
      <c r="A143" t="s">
        <v>148</v>
      </c>
      <c r="B143" t="s">
        <v>149</v>
      </c>
      <c r="C143" t="s">
        <v>13</v>
      </c>
      <c r="D143">
        <v>1</v>
      </c>
      <c r="E143">
        <v>1</v>
      </c>
      <c r="F143">
        <v>1</v>
      </c>
      <c r="G143">
        <v>0</v>
      </c>
      <c r="H143">
        <v>0</v>
      </c>
      <c r="I143">
        <v>0</v>
      </c>
      <c r="J143" t="s">
        <v>122</v>
      </c>
      <c r="K143" t="s">
        <v>123</v>
      </c>
      <c r="L143">
        <v>3.4930892499900001E-2</v>
      </c>
      <c r="M143" t="s">
        <v>14</v>
      </c>
    </row>
    <row r="144" spans="1:13" x14ac:dyDescent="0.35">
      <c r="A144" t="s">
        <v>1162</v>
      </c>
      <c r="B144" t="s">
        <v>1163</v>
      </c>
      <c r="C144" t="s">
        <v>13</v>
      </c>
      <c r="D144">
        <v>1</v>
      </c>
      <c r="E144">
        <v>1</v>
      </c>
      <c r="F144">
        <v>1</v>
      </c>
      <c r="G144">
        <v>0</v>
      </c>
      <c r="H144">
        <v>0</v>
      </c>
      <c r="I144">
        <v>0</v>
      </c>
      <c r="J144" t="s">
        <v>208</v>
      </c>
      <c r="K144" t="s">
        <v>1131</v>
      </c>
      <c r="L144">
        <v>1.80743749999E-2</v>
      </c>
      <c r="M144" t="s">
        <v>14</v>
      </c>
    </row>
    <row r="145" spans="1:13" x14ac:dyDescent="0.35">
      <c r="A145" t="s">
        <v>1132</v>
      </c>
      <c r="B145" t="s">
        <v>1133</v>
      </c>
      <c r="C145" t="s">
        <v>13</v>
      </c>
      <c r="D145">
        <v>2</v>
      </c>
      <c r="E145">
        <v>2</v>
      </c>
      <c r="F145">
        <v>2</v>
      </c>
      <c r="G145">
        <v>0</v>
      </c>
      <c r="H145">
        <v>0</v>
      </c>
      <c r="I145">
        <v>0</v>
      </c>
      <c r="J145" t="s">
        <v>208</v>
      </c>
      <c r="K145" t="s">
        <v>1131</v>
      </c>
      <c r="L145">
        <v>1.50946670271E-2</v>
      </c>
      <c r="M145" t="s">
        <v>14</v>
      </c>
    </row>
    <row r="146" spans="1:13" x14ac:dyDescent="0.35">
      <c r="A146" t="s">
        <v>214</v>
      </c>
      <c r="B146" t="s">
        <v>215</v>
      </c>
      <c r="C146" t="s">
        <v>13</v>
      </c>
      <c r="D146">
        <v>3</v>
      </c>
      <c r="E146">
        <v>3</v>
      </c>
      <c r="F146">
        <v>3</v>
      </c>
      <c r="G146">
        <v>0</v>
      </c>
      <c r="H146">
        <v>0</v>
      </c>
      <c r="I146">
        <v>0</v>
      </c>
      <c r="J146" t="s">
        <v>208</v>
      </c>
      <c r="K146" t="s">
        <v>209</v>
      </c>
      <c r="L146">
        <v>6.6569343098900002E-2</v>
      </c>
      <c r="M146" t="s">
        <v>14</v>
      </c>
    </row>
    <row r="147" spans="1:13" x14ac:dyDescent="0.35">
      <c r="A147" t="s">
        <v>478</v>
      </c>
      <c r="B147" t="s">
        <v>479</v>
      </c>
      <c r="C147" t="s">
        <v>13</v>
      </c>
      <c r="D147">
        <v>3</v>
      </c>
      <c r="E147">
        <v>3</v>
      </c>
      <c r="F147">
        <v>3</v>
      </c>
      <c r="G147">
        <v>0</v>
      </c>
      <c r="H147">
        <v>0</v>
      </c>
      <c r="I147">
        <v>0</v>
      </c>
      <c r="J147" t="s">
        <v>208</v>
      </c>
      <c r="K147" t="s">
        <v>461</v>
      </c>
      <c r="L147">
        <v>0.10409693115300001</v>
      </c>
      <c r="M147" t="s">
        <v>14</v>
      </c>
    </row>
    <row r="148" spans="1:13" x14ac:dyDescent="0.35">
      <c r="A148" t="s">
        <v>201</v>
      </c>
      <c r="B148" t="s">
        <v>202</v>
      </c>
      <c r="C148" t="s">
        <v>13</v>
      </c>
      <c r="D148">
        <v>1</v>
      </c>
      <c r="E148">
        <v>1</v>
      </c>
      <c r="F148">
        <v>1</v>
      </c>
      <c r="G148">
        <v>0</v>
      </c>
      <c r="H148">
        <v>0</v>
      </c>
      <c r="I148">
        <v>0</v>
      </c>
      <c r="J148" t="s">
        <v>122</v>
      </c>
      <c r="K148" t="s">
        <v>160</v>
      </c>
      <c r="L148">
        <v>1.5763800000000001E-2</v>
      </c>
      <c r="M148" t="s">
        <v>14</v>
      </c>
    </row>
    <row r="149" spans="1:13" x14ac:dyDescent="0.35">
      <c r="A149" t="s">
        <v>1363</v>
      </c>
      <c r="B149" t="s">
        <v>1364</v>
      </c>
      <c r="C149" t="s">
        <v>13</v>
      </c>
      <c r="D149">
        <v>1</v>
      </c>
      <c r="E149">
        <v>1</v>
      </c>
      <c r="F149">
        <v>1</v>
      </c>
      <c r="G149">
        <v>0</v>
      </c>
      <c r="H149">
        <v>0</v>
      </c>
      <c r="I149">
        <v>0</v>
      </c>
      <c r="J149" t="s">
        <v>122</v>
      </c>
      <c r="K149" t="s">
        <v>1360</v>
      </c>
      <c r="L149">
        <v>2.0306833597500001E-2</v>
      </c>
      <c r="M149" t="s">
        <v>14</v>
      </c>
    </row>
    <row r="150" spans="1:13" x14ac:dyDescent="0.35">
      <c r="A150" t="s">
        <v>716</v>
      </c>
      <c r="B150" t="s">
        <v>717</v>
      </c>
      <c r="C150" t="s">
        <v>13</v>
      </c>
      <c r="D150">
        <v>1</v>
      </c>
      <c r="E150">
        <v>1</v>
      </c>
      <c r="F150">
        <v>1</v>
      </c>
      <c r="G150">
        <v>0</v>
      </c>
      <c r="H150">
        <v>0</v>
      </c>
      <c r="I150">
        <v>0</v>
      </c>
      <c r="J150" t="s">
        <v>122</v>
      </c>
      <c r="K150" t="s">
        <v>713</v>
      </c>
      <c r="L150">
        <v>2.06661250007E-2</v>
      </c>
      <c r="M150" t="s">
        <v>14</v>
      </c>
    </row>
    <row r="151" spans="1:13" x14ac:dyDescent="0.35">
      <c r="A151" t="s">
        <v>552</v>
      </c>
      <c r="B151" t="s">
        <v>553</v>
      </c>
      <c r="C151" t="s">
        <v>13</v>
      </c>
      <c r="D151">
        <v>2</v>
      </c>
      <c r="E151">
        <v>2</v>
      </c>
      <c r="F151">
        <v>2</v>
      </c>
      <c r="G151">
        <v>0</v>
      </c>
      <c r="H151">
        <v>0</v>
      </c>
      <c r="I151">
        <v>0</v>
      </c>
      <c r="J151" t="s">
        <v>122</v>
      </c>
      <c r="K151" t="s">
        <v>549</v>
      </c>
      <c r="L151">
        <v>8.9136897229499992E-3</v>
      </c>
      <c r="M151" t="s">
        <v>14</v>
      </c>
    </row>
    <row r="152" spans="1:13" x14ac:dyDescent="0.35">
      <c r="A152" t="s">
        <v>425</v>
      </c>
      <c r="B152" t="s">
        <v>426</v>
      </c>
      <c r="C152" t="s">
        <v>13</v>
      </c>
      <c r="D152">
        <v>17</v>
      </c>
      <c r="E152">
        <v>17</v>
      </c>
      <c r="F152">
        <v>17</v>
      </c>
      <c r="G152">
        <v>0</v>
      </c>
      <c r="H152">
        <v>0</v>
      </c>
      <c r="I152">
        <v>0</v>
      </c>
      <c r="J152" t="s">
        <v>7</v>
      </c>
      <c r="K152" t="s">
        <v>394</v>
      </c>
      <c r="L152">
        <v>0.63742758529700005</v>
      </c>
      <c r="M152" t="s">
        <v>14</v>
      </c>
    </row>
    <row r="153" spans="1:13" x14ac:dyDescent="0.35">
      <c r="A153" t="s">
        <v>761</v>
      </c>
      <c r="B153" t="s">
        <v>762</v>
      </c>
      <c r="C153" t="s">
        <v>13</v>
      </c>
      <c r="D153">
        <v>1</v>
      </c>
      <c r="E153">
        <v>1</v>
      </c>
      <c r="F153">
        <v>1</v>
      </c>
      <c r="G153">
        <v>0</v>
      </c>
      <c r="H153">
        <v>0</v>
      </c>
      <c r="I153">
        <v>0</v>
      </c>
      <c r="J153" t="s">
        <v>122</v>
      </c>
      <c r="K153" t="s">
        <v>756</v>
      </c>
      <c r="L153">
        <v>2.62866250004E-2</v>
      </c>
      <c r="M153" t="s">
        <v>14</v>
      </c>
    </row>
    <row r="154" spans="1:13" x14ac:dyDescent="0.35">
      <c r="A154" t="s">
        <v>1094</v>
      </c>
      <c r="B154" t="s">
        <v>1095</v>
      </c>
      <c r="C154" t="s">
        <v>13</v>
      </c>
      <c r="D154">
        <v>1</v>
      </c>
      <c r="E154">
        <v>1</v>
      </c>
      <c r="F154">
        <v>1</v>
      </c>
      <c r="G154">
        <v>0</v>
      </c>
      <c r="H154">
        <v>0</v>
      </c>
      <c r="I154">
        <v>0</v>
      </c>
      <c r="J154" t="s">
        <v>208</v>
      </c>
      <c r="K154" t="s">
        <v>1048</v>
      </c>
      <c r="L154">
        <v>1.9600625000799999E-2</v>
      </c>
      <c r="M154" t="s">
        <v>14</v>
      </c>
    </row>
    <row r="155" spans="1:13" x14ac:dyDescent="0.35">
      <c r="A155" t="s">
        <v>254</v>
      </c>
      <c r="B155" t="s">
        <v>255</v>
      </c>
      <c r="C155" t="s">
        <v>13</v>
      </c>
      <c r="D155">
        <v>1</v>
      </c>
      <c r="E155">
        <v>1</v>
      </c>
      <c r="F155">
        <v>1</v>
      </c>
      <c r="G155">
        <v>0</v>
      </c>
      <c r="H155">
        <v>0</v>
      </c>
      <c r="I155">
        <v>0</v>
      </c>
      <c r="J155" t="s">
        <v>208</v>
      </c>
      <c r="K155" t="s">
        <v>209</v>
      </c>
      <c r="L155">
        <v>2.9633642299499999E-2</v>
      </c>
      <c r="M155" t="s">
        <v>14</v>
      </c>
    </row>
    <row r="156" spans="1:13" x14ac:dyDescent="0.35">
      <c r="A156" t="s">
        <v>1199</v>
      </c>
      <c r="B156" t="s">
        <v>1200</v>
      </c>
      <c r="C156" t="s">
        <v>13</v>
      </c>
      <c r="D156">
        <v>48</v>
      </c>
      <c r="E156">
        <v>48</v>
      </c>
      <c r="F156">
        <v>48</v>
      </c>
      <c r="G156">
        <v>0</v>
      </c>
      <c r="H156">
        <v>0</v>
      </c>
      <c r="I156">
        <v>0</v>
      </c>
      <c r="J156" t="s">
        <v>122</v>
      </c>
      <c r="K156" t="s">
        <v>1174</v>
      </c>
      <c r="L156">
        <v>0.77985276005000004</v>
      </c>
      <c r="M156" t="s">
        <v>14</v>
      </c>
    </row>
    <row r="157" spans="1:13" x14ac:dyDescent="0.35">
      <c r="A157" t="s">
        <v>1020</v>
      </c>
      <c r="B157" t="s">
        <v>1021</v>
      </c>
      <c r="C157" t="s">
        <v>13</v>
      </c>
      <c r="D157">
        <v>10</v>
      </c>
      <c r="E157">
        <v>10</v>
      </c>
      <c r="F157">
        <v>10</v>
      </c>
      <c r="G157">
        <v>0</v>
      </c>
      <c r="H157">
        <v>0</v>
      </c>
      <c r="I157">
        <v>0</v>
      </c>
      <c r="J157" t="s">
        <v>391</v>
      </c>
      <c r="K157" t="s">
        <v>944</v>
      </c>
      <c r="L157">
        <v>6.0556750001300001E-2</v>
      </c>
      <c r="M157" t="s">
        <v>14</v>
      </c>
    </row>
    <row r="158" spans="1:13" x14ac:dyDescent="0.35">
      <c r="A158" t="s">
        <v>1150</v>
      </c>
      <c r="B158" t="s">
        <v>1151</v>
      </c>
      <c r="C158" t="s">
        <v>13</v>
      </c>
      <c r="D158">
        <v>72</v>
      </c>
      <c r="E158">
        <v>72</v>
      </c>
      <c r="F158">
        <v>72</v>
      </c>
      <c r="G158">
        <v>0</v>
      </c>
      <c r="H158">
        <v>0</v>
      </c>
      <c r="I158">
        <v>0</v>
      </c>
      <c r="J158" t="s">
        <v>208</v>
      </c>
      <c r="K158" t="s">
        <v>1131</v>
      </c>
      <c r="L158">
        <v>1.77541938791</v>
      </c>
      <c r="M158" t="s">
        <v>14</v>
      </c>
    </row>
    <row r="159" spans="1:13" x14ac:dyDescent="0.35">
      <c r="A159" t="s">
        <v>1057</v>
      </c>
      <c r="B159" t="s">
        <v>1058</v>
      </c>
      <c r="C159" t="s">
        <v>13</v>
      </c>
      <c r="D159">
        <v>8</v>
      </c>
      <c r="E159">
        <v>8</v>
      </c>
      <c r="F159">
        <v>8</v>
      </c>
      <c r="G159">
        <v>0</v>
      </c>
      <c r="H159">
        <v>0</v>
      </c>
      <c r="I159">
        <v>0</v>
      </c>
      <c r="J159" t="s">
        <v>391</v>
      </c>
      <c r="K159" t="s">
        <v>1048</v>
      </c>
      <c r="L159">
        <v>0.19629930023700001</v>
      </c>
      <c r="M159" t="s">
        <v>14</v>
      </c>
    </row>
    <row r="160" spans="1:13" x14ac:dyDescent="0.35">
      <c r="A160" t="s">
        <v>840</v>
      </c>
      <c r="B160" t="s">
        <v>841</v>
      </c>
      <c r="C160" t="s">
        <v>13</v>
      </c>
      <c r="D160">
        <v>1</v>
      </c>
      <c r="E160">
        <v>1</v>
      </c>
      <c r="F160">
        <v>1</v>
      </c>
      <c r="G160">
        <v>0</v>
      </c>
      <c r="H160">
        <v>0</v>
      </c>
      <c r="I160">
        <v>0</v>
      </c>
      <c r="J160" t="s">
        <v>7</v>
      </c>
      <c r="K160" t="s">
        <v>831</v>
      </c>
      <c r="L160">
        <v>1.15429999992E-2</v>
      </c>
      <c r="M160" t="s">
        <v>14</v>
      </c>
    </row>
    <row r="161" spans="1:13" x14ac:dyDescent="0.35">
      <c r="A161" t="s">
        <v>601</v>
      </c>
      <c r="B161" t="s">
        <v>602</v>
      </c>
      <c r="C161" t="s">
        <v>13</v>
      </c>
      <c r="D161">
        <v>20</v>
      </c>
      <c r="E161">
        <v>20</v>
      </c>
      <c r="F161">
        <v>20</v>
      </c>
      <c r="G161">
        <v>0</v>
      </c>
      <c r="H161">
        <v>0</v>
      </c>
      <c r="I161">
        <v>0</v>
      </c>
      <c r="J161" t="s">
        <v>122</v>
      </c>
      <c r="K161" t="s">
        <v>576</v>
      </c>
      <c r="L161">
        <v>0.45215601170000003</v>
      </c>
      <c r="M161" t="s">
        <v>14</v>
      </c>
    </row>
    <row r="162" spans="1:13" x14ac:dyDescent="0.35">
      <c r="A162" t="s">
        <v>947</v>
      </c>
      <c r="B162" t="s">
        <v>948</v>
      </c>
      <c r="C162" t="s">
        <v>13</v>
      </c>
      <c r="D162">
        <v>1</v>
      </c>
      <c r="E162">
        <v>1</v>
      </c>
      <c r="F162">
        <v>1</v>
      </c>
      <c r="G162">
        <v>0</v>
      </c>
      <c r="H162">
        <v>0</v>
      </c>
      <c r="I162">
        <v>0</v>
      </c>
      <c r="J162" t="s">
        <v>7</v>
      </c>
      <c r="K162" t="s">
        <v>944</v>
      </c>
      <c r="L162">
        <v>2.13431000003E-2</v>
      </c>
      <c r="M162" t="s">
        <v>14</v>
      </c>
    </row>
    <row r="163" spans="1:13" x14ac:dyDescent="0.35">
      <c r="A163" t="s">
        <v>905</v>
      </c>
      <c r="B163" t="s">
        <v>906</v>
      </c>
      <c r="C163" t="s">
        <v>13</v>
      </c>
      <c r="D163">
        <v>2</v>
      </c>
      <c r="E163">
        <v>2</v>
      </c>
      <c r="F163">
        <v>2</v>
      </c>
      <c r="G163">
        <v>0</v>
      </c>
      <c r="H163">
        <v>0</v>
      </c>
      <c r="I163">
        <v>0</v>
      </c>
      <c r="J163" t="s">
        <v>7</v>
      </c>
      <c r="K163" t="s">
        <v>888</v>
      </c>
      <c r="L163">
        <v>1.6988874999500001E-2</v>
      </c>
      <c r="M163" t="s">
        <v>14</v>
      </c>
    </row>
    <row r="164" spans="1:13" x14ac:dyDescent="0.35">
      <c r="A164" t="s">
        <v>722</v>
      </c>
      <c r="B164" t="s">
        <v>723</v>
      </c>
      <c r="C164" t="s">
        <v>13</v>
      </c>
      <c r="D164">
        <v>1</v>
      </c>
      <c r="E164">
        <v>1</v>
      </c>
      <c r="F164">
        <v>1</v>
      </c>
      <c r="G164">
        <v>0</v>
      </c>
      <c r="H164">
        <v>0</v>
      </c>
      <c r="I164">
        <v>0</v>
      </c>
      <c r="J164" t="s">
        <v>122</v>
      </c>
      <c r="K164" t="s">
        <v>713</v>
      </c>
      <c r="L164">
        <v>1.6310647199500001E-2</v>
      </c>
      <c r="M164" t="s">
        <v>14</v>
      </c>
    </row>
    <row r="165" spans="1:13" x14ac:dyDescent="0.35">
      <c r="A165" t="s">
        <v>1468</v>
      </c>
      <c r="B165" t="s">
        <v>1469</v>
      </c>
      <c r="C165" t="s">
        <v>13</v>
      </c>
      <c r="D165">
        <v>3</v>
      </c>
      <c r="E165">
        <v>3</v>
      </c>
      <c r="F165">
        <v>3</v>
      </c>
      <c r="G165">
        <v>0</v>
      </c>
      <c r="H165">
        <v>0</v>
      </c>
      <c r="I165">
        <v>0</v>
      </c>
      <c r="J165" t="s">
        <v>208</v>
      </c>
      <c r="K165" t="s">
        <v>1424</v>
      </c>
      <c r="L165">
        <v>4.27911350004E-2</v>
      </c>
      <c r="M165" t="s">
        <v>14</v>
      </c>
    </row>
    <row r="166" spans="1:13" x14ac:dyDescent="0.35">
      <c r="A166" t="s">
        <v>334</v>
      </c>
      <c r="B166" t="s">
        <v>335</v>
      </c>
      <c r="C166" t="s">
        <v>13</v>
      </c>
      <c r="D166">
        <v>1</v>
      </c>
      <c r="E166">
        <v>1</v>
      </c>
      <c r="F166">
        <v>1</v>
      </c>
      <c r="G166">
        <v>0</v>
      </c>
      <c r="H166">
        <v>0</v>
      </c>
      <c r="I166">
        <v>0</v>
      </c>
      <c r="J166" t="s">
        <v>122</v>
      </c>
      <c r="K166" t="s">
        <v>288</v>
      </c>
      <c r="L166">
        <v>3.5694707500399998E-2</v>
      </c>
      <c r="M166" t="s">
        <v>14</v>
      </c>
    </row>
    <row r="167" spans="1:13" x14ac:dyDescent="0.35">
      <c r="A167" t="s">
        <v>405</v>
      </c>
      <c r="B167" t="s">
        <v>406</v>
      </c>
      <c r="C167" t="s">
        <v>13</v>
      </c>
      <c r="D167">
        <v>2</v>
      </c>
      <c r="E167">
        <v>2</v>
      </c>
      <c r="F167">
        <v>2</v>
      </c>
      <c r="G167">
        <v>0</v>
      </c>
      <c r="H167">
        <v>0</v>
      </c>
      <c r="I167">
        <v>0</v>
      </c>
      <c r="J167" t="s">
        <v>7</v>
      </c>
      <c r="K167" t="s">
        <v>394</v>
      </c>
      <c r="L167">
        <v>3.0423590858000001E-2</v>
      </c>
      <c r="M167" t="s">
        <v>14</v>
      </c>
    </row>
    <row r="168" spans="1:13" x14ac:dyDescent="0.35">
      <c r="A168" t="s">
        <v>409</v>
      </c>
      <c r="B168" t="s">
        <v>410</v>
      </c>
      <c r="C168" t="s">
        <v>13</v>
      </c>
      <c r="D168">
        <v>1</v>
      </c>
      <c r="E168">
        <v>1</v>
      </c>
      <c r="F168">
        <v>1</v>
      </c>
      <c r="G168">
        <v>0</v>
      </c>
      <c r="H168">
        <v>0</v>
      </c>
      <c r="I168">
        <v>0</v>
      </c>
      <c r="J168" t="s">
        <v>7</v>
      </c>
      <c r="K168" t="s">
        <v>394</v>
      </c>
      <c r="L168">
        <v>4.3875632898199998E-2</v>
      </c>
      <c r="M168" t="s">
        <v>14</v>
      </c>
    </row>
    <row r="169" spans="1:13" x14ac:dyDescent="0.35">
      <c r="A169" t="s">
        <v>470</v>
      </c>
      <c r="B169" t="s">
        <v>471</v>
      </c>
      <c r="C169" t="s">
        <v>13</v>
      </c>
      <c r="D169">
        <v>7</v>
      </c>
      <c r="E169">
        <v>7</v>
      </c>
      <c r="F169">
        <v>7</v>
      </c>
      <c r="G169">
        <v>0</v>
      </c>
      <c r="H169">
        <v>0</v>
      </c>
      <c r="I169">
        <v>0</v>
      </c>
      <c r="J169" t="s">
        <v>208</v>
      </c>
      <c r="K169" t="s">
        <v>461</v>
      </c>
      <c r="L169">
        <v>4.7244286501200002E-2</v>
      </c>
      <c r="M169" t="s">
        <v>14</v>
      </c>
    </row>
    <row r="170" spans="1:13" x14ac:dyDescent="0.35">
      <c r="A170" t="s">
        <v>1096</v>
      </c>
      <c r="B170" t="s">
        <v>1097</v>
      </c>
      <c r="C170" t="s">
        <v>13</v>
      </c>
      <c r="D170">
        <v>1</v>
      </c>
      <c r="E170">
        <v>1</v>
      </c>
      <c r="F170">
        <v>1</v>
      </c>
      <c r="G170">
        <v>0</v>
      </c>
      <c r="H170">
        <v>0</v>
      </c>
      <c r="I170">
        <v>0</v>
      </c>
      <c r="J170" t="s">
        <v>208</v>
      </c>
      <c r="K170" t="s">
        <v>1048</v>
      </c>
      <c r="L170">
        <v>7.3021345997499997E-3</v>
      </c>
      <c r="M170" t="s">
        <v>14</v>
      </c>
    </row>
    <row r="171" spans="1:13" x14ac:dyDescent="0.35">
      <c r="A171" t="s">
        <v>1348</v>
      </c>
      <c r="B171" t="s">
        <v>1349</v>
      </c>
      <c r="C171" t="s">
        <v>13</v>
      </c>
      <c r="D171">
        <v>12</v>
      </c>
      <c r="E171">
        <v>12</v>
      </c>
      <c r="F171">
        <v>12</v>
      </c>
      <c r="G171">
        <v>0</v>
      </c>
      <c r="H171">
        <v>0</v>
      </c>
      <c r="I171">
        <v>0</v>
      </c>
      <c r="J171" t="s">
        <v>208</v>
      </c>
      <c r="K171" t="s">
        <v>1334</v>
      </c>
      <c r="L171">
        <v>9.0861749999399999E-2</v>
      </c>
      <c r="M171" t="s">
        <v>14</v>
      </c>
    </row>
    <row r="172" spans="1:13" x14ac:dyDescent="0.35">
      <c r="A172" t="s">
        <v>1307</v>
      </c>
      <c r="B172" t="s">
        <v>1282</v>
      </c>
      <c r="C172" t="s">
        <v>13</v>
      </c>
      <c r="D172">
        <v>9</v>
      </c>
      <c r="E172">
        <v>9</v>
      </c>
      <c r="F172">
        <v>9</v>
      </c>
      <c r="G172">
        <v>0</v>
      </c>
      <c r="H172">
        <v>0</v>
      </c>
      <c r="I172">
        <v>0</v>
      </c>
      <c r="J172" t="s">
        <v>391</v>
      </c>
      <c r="K172" t="s">
        <v>1252</v>
      </c>
      <c r="L172">
        <v>0.21346463335900001</v>
      </c>
      <c r="M172" t="s">
        <v>14</v>
      </c>
    </row>
    <row r="173" spans="1:13" x14ac:dyDescent="0.35">
      <c r="A173" t="s">
        <v>1138</v>
      </c>
      <c r="B173" t="s">
        <v>1139</v>
      </c>
      <c r="C173" t="s">
        <v>13</v>
      </c>
      <c r="D173">
        <v>1</v>
      </c>
      <c r="E173">
        <v>1</v>
      </c>
      <c r="F173">
        <v>1</v>
      </c>
      <c r="G173">
        <v>0</v>
      </c>
      <c r="H173">
        <v>0</v>
      </c>
      <c r="I173">
        <v>0</v>
      </c>
      <c r="J173" t="s">
        <v>208</v>
      </c>
      <c r="K173" t="s">
        <v>1131</v>
      </c>
      <c r="L173">
        <v>8.4538839989199994E-3</v>
      </c>
      <c r="M173" t="s">
        <v>14</v>
      </c>
    </row>
    <row r="174" spans="1:13" x14ac:dyDescent="0.35">
      <c r="A174" t="s">
        <v>472</v>
      </c>
      <c r="B174" t="s">
        <v>473</v>
      </c>
      <c r="C174" t="s">
        <v>13</v>
      </c>
      <c r="D174">
        <v>1</v>
      </c>
      <c r="E174">
        <v>1</v>
      </c>
      <c r="F174">
        <v>1</v>
      </c>
      <c r="G174">
        <v>0</v>
      </c>
      <c r="H174">
        <v>0</v>
      </c>
      <c r="I174">
        <v>0</v>
      </c>
      <c r="J174" t="s">
        <v>208</v>
      </c>
      <c r="K174" t="s">
        <v>461</v>
      </c>
      <c r="L174">
        <v>3.2197738001000002E-2</v>
      </c>
      <c r="M174" t="s">
        <v>14</v>
      </c>
    </row>
    <row r="175" spans="1:13" x14ac:dyDescent="0.35">
      <c r="A175" t="s">
        <v>15</v>
      </c>
      <c r="B175" t="s">
        <v>16</v>
      </c>
      <c r="C175" t="s">
        <v>13</v>
      </c>
      <c r="D175">
        <v>7</v>
      </c>
      <c r="E175">
        <v>7</v>
      </c>
      <c r="F175">
        <v>7</v>
      </c>
      <c r="G175">
        <v>0</v>
      </c>
      <c r="H175">
        <v>0</v>
      </c>
      <c r="I175">
        <v>0</v>
      </c>
      <c r="J175" t="s">
        <v>7</v>
      </c>
      <c r="K175" t="s">
        <v>8</v>
      </c>
      <c r="L175">
        <v>0.18482041645300001</v>
      </c>
      <c r="M175" t="s">
        <v>14</v>
      </c>
    </row>
    <row r="176" spans="1:13" x14ac:dyDescent="0.35">
      <c r="A176" t="s">
        <v>842</v>
      </c>
      <c r="B176" t="s">
        <v>843</v>
      </c>
      <c r="C176" t="s">
        <v>13</v>
      </c>
      <c r="D176">
        <v>35</v>
      </c>
      <c r="E176">
        <v>35</v>
      </c>
      <c r="F176">
        <v>35</v>
      </c>
      <c r="G176">
        <v>0</v>
      </c>
      <c r="H176">
        <v>0</v>
      </c>
      <c r="I176">
        <v>0</v>
      </c>
      <c r="J176" t="s">
        <v>7</v>
      </c>
      <c r="K176" t="s">
        <v>831</v>
      </c>
      <c r="L176">
        <v>4.7361853978899999</v>
      </c>
      <c r="M176" t="s">
        <v>14</v>
      </c>
    </row>
    <row r="177" spans="1:13" x14ac:dyDescent="0.35">
      <c r="A177" t="s">
        <v>236</v>
      </c>
      <c r="B177" t="s">
        <v>237</v>
      </c>
      <c r="C177" t="s">
        <v>13</v>
      </c>
      <c r="D177">
        <v>12</v>
      </c>
      <c r="E177">
        <v>12</v>
      </c>
      <c r="F177">
        <v>12</v>
      </c>
      <c r="G177">
        <v>0</v>
      </c>
      <c r="H177">
        <v>0</v>
      </c>
      <c r="I177">
        <v>0</v>
      </c>
      <c r="J177" t="s">
        <v>208</v>
      </c>
      <c r="K177" t="s">
        <v>209</v>
      </c>
      <c r="L177">
        <v>8.6213680181899903</v>
      </c>
      <c r="M177" t="s">
        <v>14</v>
      </c>
    </row>
    <row r="178" spans="1:13" x14ac:dyDescent="0.35">
      <c r="A178" t="s">
        <v>443</v>
      </c>
      <c r="B178" t="s">
        <v>444</v>
      </c>
      <c r="C178" t="s">
        <v>13</v>
      </c>
      <c r="D178">
        <v>1</v>
      </c>
      <c r="E178">
        <v>1</v>
      </c>
      <c r="F178">
        <v>1</v>
      </c>
      <c r="G178">
        <v>0</v>
      </c>
      <c r="H178">
        <v>0</v>
      </c>
      <c r="I178">
        <v>0</v>
      </c>
      <c r="J178" t="s">
        <v>7</v>
      </c>
      <c r="K178" t="s">
        <v>394</v>
      </c>
      <c r="L178">
        <v>7.05536249989E-2</v>
      </c>
      <c r="M178" t="s">
        <v>14</v>
      </c>
    </row>
    <row r="179" spans="1:13" x14ac:dyDescent="0.35">
      <c r="A179" t="s">
        <v>889</v>
      </c>
      <c r="B179" t="s">
        <v>890</v>
      </c>
      <c r="C179" t="s">
        <v>13</v>
      </c>
      <c r="D179">
        <v>2</v>
      </c>
      <c r="E179">
        <v>2</v>
      </c>
      <c r="F179">
        <v>2</v>
      </c>
      <c r="G179">
        <v>0</v>
      </c>
      <c r="H179">
        <v>0</v>
      </c>
      <c r="I179">
        <v>0</v>
      </c>
      <c r="J179" t="s">
        <v>7</v>
      </c>
      <c r="K179" t="s">
        <v>888</v>
      </c>
      <c r="L179">
        <v>1.37354227996E-2</v>
      </c>
      <c r="M179" t="s">
        <v>14</v>
      </c>
    </row>
    <row r="180" spans="1:13" x14ac:dyDescent="0.35">
      <c r="A180" t="s">
        <v>889</v>
      </c>
      <c r="B180" t="s">
        <v>890</v>
      </c>
      <c r="C180" t="s">
        <v>13</v>
      </c>
      <c r="D180">
        <v>1</v>
      </c>
      <c r="E180">
        <v>1</v>
      </c>
      <c r="F180">
        <v>1</v>
      </c>
      <c r="G180">
        <v>0</v>
      </c>
      <c r="H180">
        <v>0</v>
      </c>
      <c r="I180">
        <v>0</v>
      </c>
      <c r="J180" t="s">
        <v>7</v>
      </c>
      <c r="K180" t="s">
        <v>888</v>
      </c>
      <c r="L180">
        <v>1.37354227996E-2</v>
      </c>
      <c r="M180" t="s">
        <v>14</v>
      </c>
    </row>
    <row r="181" spans="1:13" x14ac:dyDescent="0.35">
      <c r="A181" t="s">
        <v>216</v>
      </c>
      <c r="B181" t="s">
        <v>217</v>
      </c>
      <c r="C181" t="s">
        <v>13</v>
      </c>
      <c r="D181">
        <v>1</v>
      </c>
      <c r="E181">
        <v>1</v>
      </c>
      <c r="F181">
        <v>1</v>
      </c>
      <c r="G181">
        <v>0</v>
      </c>
      <c r="H181">
        <v>0</v>
      </c>
      <c r="I181">
        <v>0</v>
      </c>
      <c r="J181" t="s">
        <v>208</v>
      </c>
      <c r="K181" t="s">
        <v>209</v>
      </c>
      <c r="L181">
        <v>5.6776625000399997E-2</v>
      </c>
      <c r="M181" t="s">
        <v>14</v>
      </c>
    </row>
    <row r="182" spans="1:13" x14ac:dyDescent="0.35">
      <c r="A182" t="s">
        <v>234</v>
      </c>
      <c r="B182" t="s">
        <v>235</v>
      </c>
      <c r="C182" t="s">
        <v>13</v>
      </c>
      <c r="D182">
        <v>25</v>
      </c>
      <c r="E182">
        <v>25</v>
      </c>
      <c r="F182">
        <v>25</v>
      </c>
      <c r="G182">
        <v>0</v>
      </c>
      <c r="H182">
        <v>0</v>
      </c>
      <c r="I182">
        <v>0</v>
      </c>
      <c r="J182" t="s">
        <v>208</v>
      </c>
      <c r="K182" t="s">
        <v>209</v>
      </c>
      <c r="L182">
        <v>0.32998361384899999</v>
      </c>
      <c r="M182" t="s">
        <v>14</v>
      </c>
    </row>
    <row r="183" spans="1:13" x14ac:dyDescent="0.35">
      <c r="A183" t="s">
        <v>1092</v>
      </c>
      <c r="B183" t="s">
        <v>1093</v>
      </c>
      <c r="C183" t="s">
        <v>13</v>
      </c>
      <c r="D183">
        <v>1</v>
      </c>
      <c r="E183">
        <v>1</v>
      </c>
      <c r="F183">
        <v>1</v>
      </c>
      <c r="G183">
        <v>0</v>
      </c>
      <c r="H183">
        <v>0</v>
      </c>
      <c r="I183">
        <v>0</v>
      </c>
      <c r="J183" t="s">
        <v>208</v>
      </c>
      <c r="K183" t="s">
        <v>1048</v>
      </c>
      <c r="L183">
        <v>7.5235899507400004E-3</v>
      </c>
      <c r="M183" t="s">
        <v>14</v>
      </c>
    </row>
    <row r="184" spans="1:13" x14ac:dyDescent="0.35">
      <c r="A184" t="s">
        <v>289</v>
      </c>
      <c r="B184" t="s">
        <v>290</v>
      </c>
      <c r="C184" t="s">
        <v>13</v>
      </c>
      <c r="D184">
        <v>1</v>
      </c>
      <c r="E184">
        <v>1</v>
      </c>
      <c r="F184">
        <v>1</v>
      </c>
      <c r="G184">
        <v>0</v>
      </c>
      <c r="H184">
        <v>0</v>
      </c>
      <c r="I184">
        <v>0</v>
      </c>
      <c r="J184" t="s">
        <v>122</v>
      </c>
      <c r="K184" t="s">
        <v>288</v>
      </c>
      <c r="L184">
        <v>3.7995499998899999E-2</v>
      </c>
      <c r="M184" t="s">
        <v>14</v>
      </c>
    </row>
    <row r="185" spans="1:13" x14ac:dyDescent="0.35">
      <c r="A185" t="s">
        <v>1158</v>
      </c>
      <c r="B185" t="s">
        <v>1159</v>
      </c>
      <c r="C185" t="s">
        <v>13</v>
      </c>
      <c r="D185">
        <v>2</v>
      </c>
      <c r="E185">
        <v>2</v>
      </c>
      <c r="F185">
        <v>2</v>
      </c>
      <c r="G185">
        <v>0</v>
      </c>
      <c r="H185">
        <v>0</v>
      </c>
      <c r="I185">
        <v>0</v>
      </c>
      <c r="J185" t="s">
        <v>208</v>
      </c>
      <c r="K185" t="s">
        <v>1131</v>
      </c>
      <c r="L185">
        <v>5.0990083596100001E-2</v>
      </c>
      <c r="M185" t="s">
        <v>14</v>
      </c>
    </row>
    <row r="186" spans="1:13" x14ac:dyDescent="0.35">
      <c r="A186" t="s">
        <v>1396</v>
      </c>
      <c r="B186" t="s">
        <v>1397</v>
      </c>
      <c r="C186" t="s">
        <v>13</v>
      </c>
      <c r="D186">
        <v>1</v>
      </c>
      <c r="E186">
        <v>1</v>
      </c>
      <c r="F186">
        <v>1</v>
      </c>
      <c r="G186">
        <v>0</v>
      </c>
      <c r="H186">
        <v>0</v>
      </c>
      <c r="I186">
        <v>0</v>
      </c>
      <c r="J186" t="s">
        <v>208</v>
      </c>
      <c r="K186" t="s">
        <v>1391</v>
      </c>
      <c r="L186">
        <v>3.1400249999500002E-2</v>
      </c>
      <c r="M186" t="s">
        <v>14</v>
      </c>
    </row>
    <row r="187" spans="1:13" x14ac:dyDescent="0.35">
      <c r="A187" t="s">
        <v>1398</v>
      </c>
      <c r="B187" t="s">
        <v>1399</v>
      </c>
      <c r="C187" t="s">
        <v>13</v>
      </c>
      <c r="D187">
        <v>2</v>
      </c>
      <c r="E187">
        <v>2</v>
      </c>
      <c r="F187">
        <v>2</v>
      </c>
      <c r="G187">
        <v>0</v>
      </c>
      <c r="H187">
        <v>0</v>
      </c>
      <c r="I187">
        <v>0</v>
      </c>
      <c r="J187" t="s">
        <v>208</v>
      </c>
      <c r="K187" t="s">
        <v>1391</v>
      </c>
      <c r="L187">
        <v>4.8852124997700003E-2</v>
      </c>
      <c r="M187" t="s">
        <v>14</v>
      </c>
    </row>
    <row r="188" spans="1:13" x14ac:dyDescent="0.35">
      <c r="A188" t="s">
        <v>1439</v>
      </c>
      <c r="B188" t="s">
        <v>1440</v>
      </c>
      <c r="C188" t="s">
        <v>13</v>
      </c>
      <c r="D188">
        <v>1</v>
      </c>
      <c r="E188">
        <v>1</v>
      </c>
      <c r="F188">
        <v>1</v>
      </c>
      <c r="G188">
        <v>0</v>
      </c>
      <c r="H188">
        <v>0</v>
      </c>
      <c r="I188">
        <v>0</v>
      </c>
      <c r="J188" t="s">
        <v>208</v>
      </c>
      <c r="K188" t="s">
        <v>1424</v>
      </c>
      <c r="L188">
        <v>6.5425250200000007E-2</v>
      </c>
      <c r="M188" t="s">
        <v>14</v>
      </c>
    </row>
    <row r="189" spans="1:13" x14ac:dyDescent="0.35">
      <c r="A189" t="s">
        <v>1181</v>
      </c>
      <c r="B189" t="s">
        <v>1182</v>
      </c>
      <c r="C189" t="s">
        <v>13</v>
      </c>
      <c r="D189">
        <v>4</v>
      </c>
      <c r="E189">
        <v>4</v>
      </c>
      <c r="F189">
        <v>4</v>
      </c>
      <c r="G189">
        <v>0</v>
      </c>
      <c r="H189">
        <v>0</v>
      </c>
      <c r="I189">
        <v>0</v>
      </c>
      <c r="J189" t="s">
        <v>122</v>
      </c>
      <c r="K189" t="s">
        <v>1174</v>
      </c>
      <c r="L189">
        <v>3.4637985102099998E-2</v>
      </c>
      <c r="M189" t="s">
        <v>14</v>
      </c>
    </row>
    <row r="190" spans="1:13" x14ac:dyDescent="0.35">
      <c r="A190" t="s">
        <v>1367</v>
      </c>
      <c r="B190" t="s">
        <v>1368</v>
      </c>
      <c r="C190" t="s">
        <v>13</v>
      </c>
      <c r="D190">
        <v>1</v>
      </c>
      <c r="E190">
        <v>1</v>
      </c>
      <c r="F190">
        <v>1</v>
      </c>
      <c r="G190">
        <v>0</v>
      </c>
      <c r="H190">
        <v>0</v>
      </c>
      <c r="I190">
        <v>0</v>
      </c>
      <c r="J190" t="s">
        <v>122</v>
      </c>
      <c r="K190" t="s">
        <v>1360</v>
      </c>
      <c r="L190">
        <v>1.12028079071E-2</v>
      </c>
      <c r="M190" t="s">
        <v>14</v>
      </c>
    </row>
    <row r="191" spans="1:13" x14ac:dyDescent="0.35">
      <c r="A191" t="s">
        <v>907</v>
      </c>
      <c r="B191" t="s">
        <v>908</v>
      </c>
      <c r="C191" t="s">
        <v>13</v>
      </c>
      <c r="D191">
        <v>1</v>
      </c>
      <c r="E191">
        <v>1</v>
      </c>
      <c r="F191">
        <v>1</v>
      </c>
      <c r="G191">
        <v>0</v>
      </c>
      <c r="H191">
        <v>0</v>
      </c>
      <c r="I191">
        <v>0</v>
      </c>
      <c r="J191" t="s">
        <v>7</v>
      </c>
      <c r="K191" t="s">
        <v>888</v>
      </c>
      <c r="L191">
        <v>2.07323750006E-2</v>
      </c>
      <c r="M191" t="s">
        <v>14</v>
      </c>
    </row>
    <row r="192" spans="1:13" x14ac:dyDescent="0.35">
      <c r="A192" t="s">
        <v>516</v>
      </c>
      <c r="B192" t="s">
        <v>517</v>
      </c>
      <c r="C192" t="s">
        <v>13</v>
      </c>
      <c r="D192">
        <v>5</v>
      </c>
      <c r="E192">
        <v>5</v>
      </c>
      <c r="F192">
        <v>5</v>
      </c>
      <c r="G192">
        <v>0</v>
      </c>
      <c r="H192">
        <v>0</v>
      </c>
      <c r="I192">
        <v>0</v>
      </c>
      <c r="J192" t="s">
        <v>208</v>
      </c>
      <c r="K192" t="s">
        <v>507</v>
      </c>
      <c r="L192">
        <v>2.3899246215299999E-2</v>
      </c>
      <c r="M192" t="s">
        <v>14</v>
      </c>
    </row>
    <row r="193" spans="1:13" x14ac:dyDescent="0.35">
      <c r="A193" t="s">
        <v>165</v>
      </c>
      <c r="B193" t="s">
        <v>166</v>
      </c>
      <c r="C193" t="s">
        <v>13</v>
      </c>
      <c r="D193">
        <v>1</v>
      </c>
      <c r="E193">
        <v>1</v>
      </c>
      <c r="F193">
        <v>1</v>
      </c>
      <c r="G193">
        <v>0</v>
      </c>
      <c r="H193">
        <v>0</v>
      </c>
      <c r="I193">
        <v>0</v>
      </c>
      <c r="J193" t="s">
        <v>122</v>
      </c>
      <c r="K193" t="s">
        <v>160</v>
      </c>
      <c r="L193">
        <v>3.0143991500000002E-2</v>
      </c>
      <c r="M193" t="s">
        <v>14</v>
      </c>
    </row>
    <row r="194" spans="1:13" x14ac:dyDescent="0.35">
      <c r="A194" t="s">
        <v>581</v>
      </c>
      <c r="B194" t="s">
        <v>582</v>
      </c>
      <c r="C194" t="s">
        <v>13</v>
      </c>
      <c r="D194">
        <v>1</v>
      </c>
      <c r="E194">
        <v>1</v>
      </c>
      <c r="F194">
        <v>1</v>
      </c>
      <c r="G194">
        <v>0</v>
      </c>
      <c r="H194">
        <v>0</v>
      </c>
      <c r="I194">
        <v>0</v>
      </c>
      <c r="J194" t="s">
        <v>122</v>
      </c>
      <c r="K194" t="s">
        <v>576</v>
      </c>
      <c r="L194">
        <v>6.7428512012500004E-3</v>
      </c>
      <c r="M194" t="s">
        <v>14</v>
      </c>
    </row>
    <row r="195" spans="1:13" x14ac:dyDescent="0.35">
      <c r="A195" t="s">
        <v>489</v>
      </c>
      <c r="B195" t="s">
        <v>490</v>
      </c>
      <c r="C195" t="s">
        <v>13</v>
      </c>
      <c r="D195">
        <v>71</v>
      </c>
      <c r="E195">
        <v>71</v>
      </c>
      <c r="F195">
        <v>71</v>
      </c>
      <c r="G195">
        <v>0</v>
      </c>
      <c r="H195">
        <v>0</v>
      </c>
      <c r="I195">
        <v>0</v>
      </c>
      <c r="J195" t="s">
        <v>208</v>
      </c>
      <c r="K195" t="s">
        <v>461</v>
      </c>
      <c r="L195">
        <v>0.13976137269700001</v>
      </c>
      <c r="M195" t="s">
        <v>14</v>
      </c>
    </row>
    <row r="196" spans="1:13" x14ac:dyDescent="0.35">
      <c r="A196" t="s">
        <v>1236</v>
      </c>
      <c r="B196" t="s">
        <v>1237</v>
      </c>
      <c r="C196" t="s">
        <v>13</v>
      </c>
      <c r="D196">
        <v>142</v>
      </c>
      <c r="E196">
        <v>142</v>
      </c>
      <c r="F196">
        <v>142</v>
      </c>
      <c r="G196">
        <v>0</v>
      </c>
      <c r="H196">
        <v>0</v>
      </c>
      <c r="I196">
        <v>0</v>
      </c>
      <c r="J196" t="s">
        <v>391</v>
      </c>
      <c r="K196" t="s">
        <v>1225</v>
      </c>
      <c r="L196">
        <v>0.54930501689699995</v>
      </c>
      <c r="M196" t="s">
        <v>14</v>
      </c>
    </row>
    <row r="197" spans="1:13" x14ac:dyDescent="0.35">
      <c r="A197" t="s">
        <v>1238</v>
      </c>
      <c r="B197" t="s">
        <v>1239</v>
      </c>
      <c r="C197" t="s">
        <v>13</v>
      </c>
      <c r="D197">
        <v>14</v>
      </c>
      <c r="E197">
        <v>14</v>
      </c>
      <c r="F197">
        <v>14</v>
      </c>
      <c r="G197">
        <v>0</v>
      </c>
      <c r="H197">
        <v>0</v>
      </c>
      <c r="I197">
        <v>0</v>
      </c>
      <c r="J197" t="s">
        <v>391</v>
      </c>
      <c r="K197" t="s">
        <v>1225</v>
      </c>
      <c r="L197">
        <v>0.458166841853</v>
      </c>
      <c r="M197" t="s">
        <v>14</v>
      </c>
    </row>
    <row r="198" spans="1:13" x14ac:dyDescent="0.35">
      <c r="A198" t="s">
        <v>518</v>
      </c>
      <c r="B198" t="s">
        <v>519</v>
      </c>
      <c r="C198" t="s">
        <v>13</v>
      </c>
      <c r="D198">
        <v>1</v>
      </c>
      <c r="E198">
        <v>1</v>
      </c>
      <c r="F198">
        <v>1</v>
      </c>
      <c r="G198">
        <v>0</v>
      </c>
      <c r="H198">
        <v>0</v>
      </c>
      <c r="I198">
        <v>0</v>
      </c>
      <c r="J198" t="s">
        <v>208</v>
      </c>
      <c r="K198" t="s">
        <v>507</v>
      </c>
      <c r="L198">
        <v>2.3557749998100001E-2</v>
      </c>
      <c r="M198" t="s">
        <v>14</v>
      </c>
    </row>
    <row r="199" spans="1:13" x14ac:dyDescent="0.35">
      <c r="A199" t="s">
        <v>1400</v>
      </c>
      <c r="B199" t="s">
        <v>1401</v>
      </c>
      <c r="C199" t="s">
        <v>13</v>
      </c>
      <c r="D199">
        <v>8</v>
      </c>
      <c r="E199">
        <v>8</v>
      </c>
      <c r="F199">
        <v>8</v>
      </c>
      <c r="G199">
        <v>0</v>
      </c>
      <c r="H199">
        <v>0</v>
      </c>
      <c r="I199">
        <v>0</v>
      </c>
      <c r="J199" t="s">
        <v>208</v>
      </c>
      <c r="K199" t="s">
        <v>1391</v>
      </c>
      <c r="L199">
        <v>0.235568206601</v>
      </c>
      <c r="M199" t="s">
        <v>14</v>
      </c>
    </row>
    <row r="200" spans="1:13" x14ac:dyDescent="0.35">
      <c r="A200" t="s">
        <v>17</v>
      </c>
      <c r="B200" t="s">
        <v>18</v>
      </c>
      <c r="C200" t="s">
        <v>13</v>
      </c>
      <c r="D200">
        <v>1</v>
      </c>
      <c r="E200">
        <v>1</v>
      </c>
      <c r="F200">
        <v>1</v>
      </c>
      <c r="G200">
        <v>0</v>
      </c>
      <c r="H200">
        <v>0</v>
      </c>
      <c r="I200">
        <v>0</v>
      </c>
      <c r="J200" t="s">
        <v>7</v>
      </c>
      <c r="K200" t="s">
        <v>8</v>
      </c>
      <c r="L200">
        <v>2.4948874999699999E-2</v>
      </c>
      <c r="M200" t="s">
        <v>14</v>
      </c>
    </row>
    <row r="201" spans="1:13" x14ac:dyDescent="0.35">
      <c r="A201" t="s">
        <v>763</v>
      </c>
      <c r="B201" t="s">
        <v>764</v>
      </c>
      <c r="C201" t="s">
        <v>13</v>
      </c>
      <c r="D201">
        <v>2</v>
      </c>
      <c r="E201">
        <v>2</v>
      </c>
      <c r="F201">
        <v>2</v>
      </c>
      <c r="G201">
        <v>0</v>
      </c>
      <c r="H201">
        <v>0</v>
      </c>
      <c r="I201">
        <v>0</v>
      </c>
      <c r="J201" t="s">
        <v>122</v>
      </c>
      <c r="K201" t="s">
        <v>756</v>
      </c>
      <c r="L201">
        <v>2.35717995989E-2</v>
      </c>
      <c r="M201" t="s">
        <v>14</v>
      </c>
    </row>
    <row r="202" spans="1:13" x14ac:dyDescent="0.35">
      <c r="A202" t="s">
        <v>232</v>
      </c>
      <c r="B202" t="s">
        <v>233</v>
      </c>
      <c r="C202" t="s">
        <v>13</v>
      </c>
      <c r="D202">
        <v>16</v>
      </c>
      <c r="E202">
        <v>16</v>
      </c>
      <c r="F202">
        <v>16</v>
      </c>
      <c r="G202">
        <v>0</v>
      </c>
      <c r="H202">
        <v>0</v>
      </c>
      <c r="I202">
        <v>0</v>
      </c>
      <c r="J202" t="s">
        <v>208</v>
      </c>
      <c r="K202" t="s">
        <v>209</v>
      </c>
      <c r="L202">
        <v>0.16251115020199999</v>
      </c>
      <c r="M202" t="s">
        <v>14</v>
      </c>
    </row>
    <row r="203" spans="1:13" x14ac:dyDescent="0.35">
      <c r="A203" t="s">
        <v>77</v>
      </c>
      <c r="B203" t="s">
        <v>78</v>
      </c>
      <c r="C203" t="s">
        <v>13</v>
      </c>
      <c r="D203">
        <v>1</v>
      </c>
      <c r="E203">
        <v>1</v>
      </c>
      <c r="F203">
        <v>1</v>
      </c>
      <c r="G203">
        <v>0</v>
      </c>
      <c r="H203">
        <v>0</v>
      </c>
      <c r="I203">
        <v>0</v>
      </c>
      <c r="J203" t="s">
        <v>7</v>
      </c>
      <c r="K203" t="s">
        <v>69</v>
      </c>
      <c r="L203">
        <v>7.94655063494E-2</v>
      </c>
      <c r="M203" t="s">
        <v>14</v>
      </c>
    </row>
    <row r="204" spans="1:13" x14ac:dyDescent="0.35">
      <c r="A204" t="s">
        <v>33</v>
      </c>
      <c r="B204" t="s">
        <v>34</v>
      </c>
      <c r="C204" t="s">
        <v>13</v>
      </c>
      <c r="D204">
        <v>3</v>
      </c>
      <c r="E204">
        <v>3</v>
      </c>
      <c r="F204">
        <v>3</v>
      </c>
      <c r="G204">
        <v>0</v>
      </c>
      <c r="H204">
        <v>0</v>
      </c>
      <c r="I204">
        <v>0</v>
      </c>
      <c r="J204" t="s">
        <v>7</v>
      </c>
      <c r="K204" t="s">
        <v>8</v>
      </c>
      <c r="L204">
        <v>0.504307431049</v>
      </c>
      <c r="M204" t="s">
        <v>14</v>
      </c>
    </row>
    <row r="205" spans="1:13" x14ac:dyDescent="0.35">
      <c r="A205" t="s">
        <v>514</v>
      </c>
      <c r="B205" t="s">
        <v>515</v>
      </c>
      <c r="C205" t="s">
        <v>13</v>
      </c>
      <c r="D205">
        <v>1</v>
      </c>
      <c r="E205">
        <v>1</v>
      </c>
      <c r="F205">
        <v>1</v>
      </c>
      <c r="G205">
        <v>0</v>
      </c>
      <c r="H205">
        <v>0</v>
      </c>
      <c r="I205">
        <v>0</v>
      </c>
      <c r="J205" t="s">
        <v>208</v>
      </c>
      <c r="K205" t="s">
        <v>507</v>
      </c>
      <c r="L205">
        <v>7.1609611497900003E-3</v>
      </c>
      <c r="M205" t="s">
        <v>14</v>
      </c>
    </row>
    <row r="206" spans="1:13" x14ac:dyDescent="0.35">
      <c r="A206" t="s">
        <v>949</v>
      </c>
      <c r="B206" t="s">
        <v>950</v>
      </c>
      <c r="C206" t="s">
        <v>13</v>
      </c>
      <c r="D206">
        <v>1</v>
      </c>
      <c r="E206">
        <v>1</v>
      </c>
      <c r="F206">
        <v>1</v>
      </c>
      <c r="G206">
        <v>0</v>
      </c>
      <c r="H206">
        <v>0</v>
      </c>
      <c r="I206">
        <v>0</v>
      </c>
      <c r="J206" t="s">
        <v>7</v>
      </c>
      <c r="K206" t="s">
        <v>944</v>
      </c>
      <c r="L206">
        <v>1.2332875000800001E-2</v>
      </c>
      <c r="M206" t="s">
        <v>14</v>
      </c>
    </row>
    <row r="207" spans="1:13" x14ac:dyDescent="0.35">
      <c r="A207" t="s">
        <v>1183</v>
      </c>
      <c r="B207" t="s">
        <v>1184</v>
      </c>
      <c r="C207" t="s">
        <v>13</v>
      </c>
      <c r="D207">
        <v>1</v>
      </c>
      <c r="E207">
        <v>1</v>
      </c>
      <c r="F207">
        <v>1</v>
      </c>
      <c r="G207">
        <v>0</v>
      </c>
      <c r="H207">
        <v>0</v>
      </c>
      <c r="I207">
        <v>0</v>
      </c>
      <c r="J207" t="s">
        <v>122</v>
      </c>
      <c r="K207" t="s">
        <v>1174</v>
      </c>
      <c r="L207">
        <v>1.44220031752E-2</v>
      </c>
      <c r="M207" t="s">
        <v>14</v>
      </c>
    </row>
    <row r="208" spans="1:13" x14ac:dyDescent="0.35">
      <c r="A208" t="s">
        <v>218</v>
      </c>
      <c r="B208" t="s">
        <v>219</v>
      </c>
      <c r="C208" t="s">
        <v>13</v>
      </c>
      <c r="D208">
        <v>1</v>
      </c>
      <c r="E208">
        <v>1</v>
      </c>
      <c r="F208">
        <v>1</v>
      </c>
      <c r="G208">
        <v>0</v>
      </c>
      <c r="H208">
        <v>0</v>
      </c>
      <c r="I208">
        <v>0</v>
      </c>
      <c r="J208" t="s">
        <v>208</v>
      </c>
      <c r="K208" t="s">
        <v>209</v>
      </c>
      <c r="L208">
        <v>1.3554049250599999E-2</v>
      </c>
      <c r="M208" t="s">
        <v>14</v>
      </c>
    </row>
    <row r="209" spans="1:13" x14ac:dyDescent="0.35">
      <c r="A209" t="s">
        <v>476</v>
      </c>
      <c r="B209" t="s">
        <v>477</v>
      </c>
      <c r="C209" t="s">
        <v>13</v>
      </c>
      <c r="D209">
        <v>1</v>
      </c>
      <c r="E209">
        <v>1</v>
      </c>
      <c r="F209">
        <v>1</v>
      </c>
      <c r="G209">
        <v>0</v>
      </c>
      <c r="H209">
        <v>0</v>
      </c>
      <c r="I209">
        <v>0</v>
      </c>
      <c r="J209" t="s">
        <v>208</v>
      </c>
      <c r="K209" t="s">
        <v>461</v>
      </c>
      <c r="L209">
        <v>7.4457176001500001E-3</v>
      </c>
      <c r="M209" t="s">
        <v>14</v>
      </c>
    </row>
    <row r="210" spans="1:13" x14ac:dyDescent="0.35">
      <c r="A210" t="s">
        <v>98</v>
      </c>
      <c r="B210" t="s">
        <v>99</v>
      </c>
      <c r="C210" t="s">
        <v>13</v>
      </c>
      <c r="D210">
        <v>1</v>
      </c>
      <c r="E210">
        <v>1</v>
      </c>
      <c r="F210">
        <v>1</v>
      </c>
      <c r="G210">
        <v>0</v>
      </c>
      <c r="H210">
        <v>0</v>
      </c>
      <c r="I210">
        <v>0</v>
      </c>
      <c r="J210" t="s">
        <v>7</v>
      </c>
      <c r="K210" t="s">
        <v>97</v>
      </c>
      <c r="L210">
        <v>2.20381512812E-2</v>
      </c>
      <c r="M210" t="s">
        <v>14</v>
      </c>
    </row>
    <row r="211" spans="1:13" x14ac:dyDescent="0.35">
      <c r="A211" t="s">
        <v>862</v>
      </c>
      <c r="B211" t="s">
        <v>863</v>
      </c>
      <c r="C211" t="s">
        <v>13</v>
      </c>
      <c r="D211">
        <v>9</v>
      </c>
      <c r="E211">
        <v>9</v>
      </c>
      <c r="F211">
        <v>9</v>
      </c>
      <c r="G211">
        <v>0</v>
      </c>
      <c r="H211">
        <v>0</v>
      </c>
      <c r="I211">
        <v>0</v>
      </c>
      <c r="J211" t="s">
        <v>7</v>
      </c>
      <c r="K211" t="s">
        <v>857</v>
      </c>
      <c r="L211">
        <v>6.8957874999200003E-2</v>
      </c>
      <c r="M211" t="s">
        <v>14</v>
      </c>
    </row>
    <row r="212" spans="1:13" x14ac:dyDescent="0.35">
      <c r="A212" t="s">
        <v>862</v>
      </c>
      <c r="B212" t="s">
        <v>863</v>
      </c>
      <c r="C212" t="s">
        <v>13</v>
      </c>
      <c r="D212">
        <v>-14</v>
      </c>
      <c r="E212">
        <v>-14</v>
      </c>
      <c r="F212">
        <v>-14</v>
      </c>
      <c r="G212">
        <v>0</v>
      </c>
      <c r="H212">
        <v>0</v>
      </c>
      <c r="I212">
        <v>0</v>
      </c>
      <c r="J212" t="s">
        <v>7</v>
      </c>
      <c r="K212" t="s">
        <v>857</v>
      </c>
      <c r="L212">
        <v>6.8957874999200003E-2</v>
      </c>
      <c r="M212" t="s">
        <v>14</v>
      </c>
    </row>
    <row r="213" spans="1:13" x14ac:dyDescent="0.35">
      <c r="A213" t="s">
        <v>683</v>
      </c>
      <c r="B213" t="s">
        <v>684</v>
      </c>
      <c r="C213" t="s">
        <v>13</v>
      </c>
      <c r="D213">
        <v>1</v>
      </c>
      <c r="E213">
        <v>1</v>
      </c>
      <c r="F213">
        <v>1</v>
      </c>
      <c r="G213">
        <v>0</v>
      </c>
      <c r="H213">
        <v>0</v>
      </c>
      <c r="I213">
        <v>0</v>
      </c>
      <c r="J213" t="s">
        <v>122</v>
      </c>
      <c r="K213" t="s">
        <v>664</v>
      </c>
      <c r="L213">
        <v>1.5223023600600001E-2</v>
      </c>
      <c r="M213" t="s">
        <v>14</v>
      </c>
    </row>
    <row r="214" spans="1:13" x14ac:dyDescent="0.35">
      <c r="A214" t="s">
        <v>445</v>
      </c>
      <c r="B214" t="s">
        <v>446</v>
      </c>
      <c r="C214" t="s">
        <v>13</v>
      </c>
      <c r="D214">
        <v>3</v>
      </c>
      <c r="E214">
        <v>3</v>
      </c>
      <c r="F214">
        <v>3</v>
      </c>
      <c r="G214">
        <v>0</v>
      </c>
      <c r="H214">
        <v>0</v>
      </c>
      <c r="I214">
        <v>0</v>
      </c>
      <c r="J214" t="s">
        <v>7</v>
      </c>
      <c r="K214" t="s">
        <v>394</v>
      </c>
      <c r="L214">
        <v>3.4784000002399999E-2</v>
      </c>
      <c r="M214" t="s">
        <v>14</v>
      </c>
    </row>
    <row r="215" spans="1:13" x14ac:dyDescent="0.35">
      <c r="A215" t="s">
        <v>1140</v>
      </c>
      <c r="B215" t="s">
        <v>1141</v>
      </c>
      <c r="C215" t="s">
        <v>13</v>
      </c>
      <c r="D215">
        <v>5</v>
      </c>
      <c r="E215">
        <v>5</v>
      </c>
      <c r="F215">
        <v>5</v>
      </c>
      <c r="G215">
        <v>0</v>
      </c>
      <c r="H215">
        <v>0</v>
      </c>
      <c r="I215">
        <v>0</v>
      </c>
      <c r="J215" t="s">
        <v>208</v>
      </c>
      <c r="K215" t="s">
        <v>1131</v>
      </c>
      <c r="L215">
        <v>3.5930204099000003E-2</v>
      </c>
      <c r="M215" t="s">
        <v>14</v>
      </c>
    </row>
    <row r="216" spans="1:13" x14ac:dyDescent="0.35">
      <c r="A216" t="s">
        <v>769</v>
      </c>
      <c r="B216" t="s">
        <v>770</v>
      </c>
      <c r="C216" t="s">
        <v>13</v>
      </c>
      <c r="D216">
        <v>10</v>
      </c>
      <c r="E216">
        <v>10</v>
      </c>
      <c r="F216">
        <v>10</v>
      </c>
      <c r="G216">
        <v>0</v>
      </c>
      <c r="H216">
        <v>0</v>
      </c>
      <c r="I216">
        <v>0</v>
      </c>
      <c r="J216" t="s">
        <v>122</v>
      </c>
      <c r="K216" t="s">
        <v>756</v>
      </c>
      <c r="L216">
        <v>0.113471750001</v>
      </c>
      <c r="M216" t="s">
        <v>14</v>
      </c>
    </row>
    <row r="217" spans="1:13" x14ac:dyDescent="0.35">
      <c r="A217" t="s">
        <v>769</v>
      </c>
      <c r="B217" t="s">
        <v>770</v>
      </c>
      <c r="C217" t="s">
        <v>13</v>
      </c>
      <c r="D217">
        <v>-1</v>
      </c>
      <c r="E217">
        <v>-1</v>
      </c>
      <c r="F217">
        <v>-1</v>
      </c>
      <c r="G217">
        <v>0</v>
      </c>
      <c r="H217">
        <v>0</v>
      </c>
      <c r="I217">
        <v>0</v>
      </c>
      <c r="J217" t="s">
        <v>122</v>
      </c>
      <c r="K217" t="s">
        <v>756</v>
      </c>
      <c r="L217">
        <v>0.113471750001</v>
      </c>
      <c r="M217" t="s">
        <v>14</v>
      </c>
    </row>
    <row r="218" spans="1:13" x14ac:dyDescent="0.35">
      <c r="A218" t="s">
        <v>31</v>
      </c>
      <c r="B218" t="s">
        <v>32</v>
      </c>
      <c r="C218" t="s">
        <v>13</v>
      </c>
      <c r="D218">
        <v>4</v>
      </c>
      <c r="E218">
        <v>4</v>
      </c>
      <c r="F218">
        <v>4</v>
      </c>
      <c r="G218">
        <v>0</v>
      </c>
      <c r="H218">
        <v>0</v>
      </c>
      <c r="I218">
        <v>0</v>
      </c>
      <c r="J218" t="s">
        <v>7</v>
      </c>
      <c r="K218" t="s">
        <v>8</v>
      </c>
      <c r="L218">
        <v>0.44739041579299998</v>
      </c>
      <c r="M218" t="s">
        <v>14</v>
      </c>
    </row>
    <row r="219" spans="1:13" x14ac:dyDescent="0.35">
      <c r="A219" t="s">
        <v>572</v>
      </c>
      <c r="B219" t="s">
        <v>573</v>
      </c>
      <c r="C219" t="s">
        <v>13</v>
      </c>
      <c r="D219">
        <v>1</v>
      </c>
      <c r="E219">
        <v>1</v>
      </c>
      <c r="F219">
        <v>1</v>
      </c>
      <c r="G219">
        <v>0</v>
      </c>
      <c r="H219">
        <v>0</v>
      </c>
      <c r="I219">
        <v>0</v>
      </c>
      <c r="J219" t="s">
        <v>122</v>
      </c>
      <c r="K219" t="s">
        <v>549</v>
      </c>
      <c r="L219">
        <v>3.5685796649500001E-2</v>
      </c>
      <c r="M219" t="s">
        <v>14</v>
      </c>
    </row>
    <row r="220" spans="1:13" x14ac:dyDescent="0.35">
      <c r="A220" t="s">
        <v>781</v>
      </c>
      <c r="B220" t="s">
        <v>782</v>
      </c>
      <c r="C220" t="s">
        <v>13</v>
      </c>
      <c r="D220">
        <v>1</v>
      </c>
      <c r="E220">
        <v>1</v>
      </c>
      <c r="F220">
        <v>1</v>
      </c>
      <c r="G220">
        <v>0</v>
      </c>
      <c r="H220">
        <v>0</v>
      </c>
      <c r="I220">
        <v>0</v>
      </c>
      <c r="J220" t="s">
        <v>122</v>
      </c>
      <c r="K220" t="s">
        <v>756</v>
      </c>
      <c r="L220">
        <v>3.8784908798500002E-2</v>
      </c>
      <c r="M220" t="s">
        <v>14</v>
      </c>
    </row>
    <row r="221" spans="1:13" x14ac:dyDescent="0.35">
      <c r="A221" t="s">
        <v>583</v>
      </c>
      <c r="B221" t="s">
        <v>584</v>
      </c>
      <c r="C221" t="s">
        <v>13</v>
      </c>
      <c r="D221">
        <v>6</v>
      </c>
      <c r="E221">
        <v>6</v>
      </c>
      <c r="F221">
        <v>6</v>
      </c>
      <c r="G221">
        <v>0</v>
      </c>
      <c r="H221">
        <v>0</v>
      </c>
      <c r="I221">
        <v>0</v>
      </c>
      <c r="J221" t="s">
        <v>122</v>
      </c>
      <c r="K221" t="s">
        <v>576</v>
      </c>
      <c r="L221">
        <v>7.1770874997499996E-3</v>
      </c>
      <c r="M221" t="s">
        <v>14</v>
      </c>
    </row>
    <row r="222" spans="1:13" x14ac:dyDescent="0.35">
      <c r="A222" t="s">
        <v>520</v>
      </c>
      <c r="B222" t="s">
        <v>521</v>
      </c>
      <c r="C222" t="s">
        <v>13</v>
      </c>
      <c r="D222">
        <v>1</v>
      </c>
      <c r="E222">
        <v>1</v>
      </c>
      <c r="F222">
        <v>1</v>
      </c>
      <c r="G222">
        <v>0</v>
      </c>
      <c r="H222">
        <v>0</v>
      </c>
      <c r="I222">
        <v>0</v>
      </c>
      <c r="J222" t="s">
        <v>208</v>
      </c>
      <c r="K222" t="s">
        <v>507</v>
      </c>
      <c r="L222">
        <v>2.34738394993E-2</v>
      </c>
      <c r="M222" t="s">
        <v>14</v>
      </c>
    </row>
    <row r="223" spans="1:13" x14ac:dyDescent="0.35">
      <c r="A223" t="s">
        <v>936</v>
      </c>
      <c r="B223" t="s">
        <v>937</v>
      </c>
      <c r="C223" t="s">
        <v>13</v>
      </c>
      <c r="D223">
        <v>-1</v>
      </c>
      <c r="E223">
        <v>-1</v>
      </c>
      <c r="F223">
        <v>-1</v>
      </c>
      <c r="G223">
        <v>0</v>
      </c>
      <c r="H223">
        <v>0</v>
      </c>
      <c r="I223">
        <v>0</v>
      </c>
      <c r="J223" t="s">
        <v>7</v>
      </c>
      <c r="K223" t="s">
        <v>913</v>
      </c>
      <c r="L223">
        <v>3.2917625001399997E-2</v>
      </c>
      <c r="M223" t="s">
        <v>14</v>
      </c>
    </row>
    <row r="224" spans="1:13" x14ac:dyDescent="0.35">
      <c r="A224" t="s">
        <v>1185</v>
      </c>
      <c r="B224" t="s">
        <v>1186</v>
      </c>
      <c r="C224" t="s">
        <v>13</v>
      </c>
      <c r="D224">
        <v>2</v>
      </c>
      <c r="E224">
        <v>2</v>
      </c>
      <c r="F224">
        <v>2</v>
      </c>
      <c r="G224">
        <v>0</v>
      </c>
      <c r="H224">
        <v>0</v>
      </c>
      <c r="I224">
        <v>0</v>
      </c>
      <c r="J224" t="s">
        <v>122</v>
      </c>
      <c r="K224" t="s">
        <v>1174</v>
      </c>
      <c r="L224">
        <v>3.8969077625000001E-2</v>
      </c>
      <c r="M224" t="s">
        <v>14</v>
      </c>
    </row>
    <row r="225" spans="1:13" x14ac:dyDescent="0.35">
      <c r="A225" t="s">
        <v>1495</v>
      </c>
      <c r="B225" t="s">
        <v>1496</v>
      </c>
      <c r="C225" t="s">
        <v>13</v>
      </c>
      <c r="D225">
        <v>46</v>
      </c>
      <c r="E225">
        <v>46</v>
      </c>
      <c r="F225">
        <v>46</v>
      </c>
      <c r="G225">
        <v>0</v>
      </c>
      <c r="H225">
        <v>0</v>
      </c>
      <c r="I225">
        <v>0</v>
      </c>
      <c r="J225" t="s">
        <v>122</v>
      </c>
      <c r="K225" t="s">
        <v>288</v>
      </c>
      <c r="L225">
        <v>8.1443570557200005</v>
      </c>
      <c r="M225" t="s">
        <v>1497</v>
      </c>
    </row>
    <row r="226" spans="1:13" x14ac:dyDescent="0.35">
      <c r="A226" t="s">
        <v>35</v>
      </c>
      <c r="B226" t="s">
        <v>36</v>
      </c>
      <c r="C226" t="s">
        <v>13</v>
      </c>
      <c r="D226">
        <v>36</v>
      </c>
      <c r="E226">
        <v>36</v>
      </c>
      <c r="F226">
        <v>36</v>
      </c>
      <c r="G226">
        <v>0</v>
      </c>
      <c r="H226">
        <v>0</v>
      </c>
      <c r="I226">
        <v>0</v>
      </c>
      <c r="J226" t="s">
        <v>7</v>
      </c>
      <c r="K226" t="s">
        <v>8</v>
      </c>
      <c r="L226">
        <v>4.37730975751</v>
      </c>
      <c r="M226" t="s">
        <v>14</v>
      </c>
    </row>
    <row r="227" spans="1:13" x14ac:dyDescent="0.35">
      <c r="A227" t="s">
        <v>303</v>
      </c>
      <c r="B227" t="s">
        <v>304</v>
      </c>
      <c r="C227" t="s">
        <v>13</v>
      </c>
      <c r="D227">
        <v>7</v>
      </c>
      <c r="E227">
        <v>7</v>
      </c>
      <c r="F227">
        <v>7</v>
      </c>
      <c r="G227">
        <v>0</v>
      </c>
      <c r="H227">
        <v>0</v>
      </c>
      <c r="I227">
        <v>0</v>
      </c>
      <c r="J227" t="s">
        <v>122</v>
      </c>
      <c r="K227" t="s">
        <v>288</v>
      </c>
      <c r="L227">
        <v>1.4157982731000001</v>
      </c>
      <c r="M227" t="s">
        <v>14</v>
      </c>
    </row>
    <row r="228" spans="1:13" x14ac:dyDescent="0.35">
      <c r="A228" t="s">
        <v>75</v>
      </c>
      <c r="B228" t="s">
        <v>76</v>
      </c>
      <c r="C228" t="s">
        <v>13</v>
      </c>
      <c r="D228">
        <v>1</v>
      </c>
      <c r="E228">
        <v>1</v>
      </c>
      <c r="F228">
        <v>1</v>
      </c>
      <c r="G228">
        <v>0</v>
      </c>
      <c r="H228">
        <v>0</v>
      </c>
      <c r="I228">
        <v>0</v>
      </c>
      <c r="J228" t="s">
        <v>7</v>
      </c>
      <c r="K228" t="s">
        <v>69</v>
      </c>
      <c r="L228">
        <v>0.40528362500100001</v>
      </c>
      <c r="M228" t="s">
        <v>14</v>
      </c>
    </row>
    <row r="229" spans="1:13" x14ac:dyDescent="0.35">
      <c r="A229" t="s">
        <v>599</v>
      </c>
      <c r="B229" t="s">
        <v>600</v>
      </c>
      <c r="C229" t="s">
        <v>13</v>
      </c>
      <c r="D229">
        <v>67</v>
      </c>
      <c r="E229">
        <v>67</v>
      </c>
      <c r="F229">
        <v>67</v>
      </c>
      <c r="G229">
        <v>0</v>
      </c>
      <c r="H229">
        <v>0</v>
      </c>
      <c r="I229">
        <v>0</v>
      </c>
      <c r="J229" t="s">
        <v>122</v>
      </c>
      <c r="K229" t="s">
        <v>576</v>
      </c>
      <c r="L229">
        <v>0.41288432270199998</v>
      </c>
      <c r="M229" t="s">
        <v>14</v>
      </c>
    </row>
    <row r="230" spans="1:13" x14ac:dyDescent="0.35">
      <c r="A230" t="s">
        <v>585</v>
      </c>
      <c r="B230" t="s">
        <v>586</v>
      </c>
      <c r="C230" t="s">
        <v>13</v>
      </c>
      <c r="D230">
        <v>1</v>
      </c>
      <c r="E230">
        <v>1</v>
      </c>
      <c r="F230">
        <v>1</v>
      </c>
      <c r="G230">
        <v>0</v>
      </c>
      <c r="H230">
        <v>0</v>
      </c>
      <c r="I230">
        <v>0</v>
      </c>
      <c r="J230" t="s">
        <v>122</v>
      </c>
      <c r="K230" t="s">
        <v>576</v>
      </c>
      <c r="L230">
        <v>4.5959530049400003E-2</v>
      </c>
      <c r="M230" t="s">
        <v>14</v>
      </c>
    </row>
    <row r="231" spans="1:13" x14ac:dyDescent="0.35">
      <c r="A231" t="s">
        <v>1055</v>
      </c>
      <c r="B231" t="s">
        <v>1056</v>
      </c>
      <c r="C231" t="s">
        <v>13</v>
      </c>
      <c r="D231">
        <v>50</v>
      </c>
      <c r="E231">
        <v>50</v>
      </c>
      <c r="F231">
        <v>50</v>
      </c>
      <c r="G231">
        <v>0</v>
      </c>
      <c r="H231">
        <v>0</v>
      </c>
      <c r="I231">
        <v>0</v>
      </c>
      <c r="J231" t="s">
        <v>391</v>
      </c>
      <c r="K231" t="s">
        <v>1048</v>
      </c>
      <c r="L231">
        <v>0.14551107210100001</v>
      </c>
      <c r="M231" t="s">
        <v>14</v>
      </c>
    </row>
    <row r="232" spans="1:13" x14ac:dyDescent="0.35">
      <c r="A232" t="s">
        <v>1217</v>
      </c>
      <c r="B232" t="s">
        <v>1218</v>
      </c>
      <c r="C232" t="s">
        <v>13</v>
      </c>
      <c r="D232">
        <v>1</v>
      </c>
      <c r="E232">
        <v>1</v>
      </c>
      <c r="F232">
        <v>1</v>
      </c>
      <c r="G232">
        <v>0</v>
      </c>
      <c r="H232">
        <v>0</v>
      </c>
      <c r="I232">
        <v>0</v>
      </c>
      <c r="J232" t="s">
        <v>122</v>
      </c>
      <c r="K232" t="s">
        <v>1174</v>
      </c>
      <c r="L232">
        <v>1.5427750000799999E-2</v>
      </c>
      <c r="M232" t="s">
        <v>14</v>
      </c>
    </row>
    <row r="233" spans="1:13" x14ac:dyDescent="0.35">
      <c r="A233" t="s">
        <v>291</v>
      </c>
      <c r="B233" t="s">
        <v>292</v>
      </c>
      <c r="C233" t="s">
        <v>13</v>
      </c>
      <c r="D233">
        <v>1</v>
      </c>
      <c r="E233">
        <v>1</v>
      </c>
      <c r="F233">
        <v>1</v>
      </c>
      <c r="G233">
        <v>0</v>
      </c>
      <c r="H233">
        <v>0</v>
      </c>
      <c r="I233">
        <v>0</v>
      </c>
      <c r="J233" t="s">
        <v>122</v>
      </c>
      <c r="K233" t="s">
        <v>288</v>
      </c>
      <c r="L233">
        <v>3.6335750000399999E-2</v>
      </c>
      <c r="M233" t="s">
        <v>14</v>
      </c>
    </row>
    <row r="234" spans="1:13" x14ac:dyDescent="0.35">
      <c r="A234" t="s">
        <v>220</v>
      </c>
      <c r="B234" t="s">
        <v>221</v>
      </c>
      <c r="C234" t="s">
        <v>13</v>
      </c>
      <c r="D234">
        <v>1</v>
      </c>
      <c r="E234">
        <v>1</v>
      </c>
      <c r="F234">
        <v>1</v>
      </c>
      <c r="G234">
        <v>0</v>
      </c>
      <c r="H234">
        <v>0</v>
      </c>
      <c r="I234">
        <v>0</v>
      </c>
      <c r="J234" t="s">
        <v>208</v>
      </c>
      <c r="K234" t="s">
        <v>209</v>
      </c>
      <c r="L234">
        <v>4.2733625001699999E-2</v>
      </c>
      <c r="M234" t="s">
        <v>14</v>
      </c>
    </row>
    <row r="235" spans="1:13" x14ac:dyDescent="0.35">
      <c r="A235" t="s">
        <v>1123</v>
      </c>
      <c r="B235" t="s">
        <v>1124</v>
      </c>
      <c r="C235" t="s">
        <v>13</v>
      </c>
      <c r="D235">
        <v>1</v>
      </c>
      <c r="E235">
        <v>1</v>
      </c>
      <c r="F235">
        <v>1</v>
      </c>
      <c r="G235">
        <v>0</v>
      </c>
      <c r="H235">
        <v>0</v>
      </c>
      <c r="I235">
        <v>0</v>
      </c>
      <c r="J235" t="s">
        <v>7</v>
      </c>
      <c r="K235" t="s">
        <v>1116</v>
      </c>
      <c r="L235">
        <v>3.4290434998400003E-2</v>
      </c>
      <c r="M235" t="s">
        <v>14</v>
      </c>
    </row>
    <row r="236" spans="1:13" x14ac:dyDescent="0.35">
      <c r="A236" t="s">
        <v>1339</v>
      </c>
      <c r="B236" t="s">
        <v>1340</v>
      </c>
      <c r="C236" t="s">
        <v>13</v>
      </c>
      <c r="D236">
        <v>1</v>
      </c>
      <c r="E236">
        <v>1</v>
      </c>
      <c r="F236">
        <v>1</v>
      </c>
      <c r="G236">
        <v>0</v>
      </c>
      <c r="H236">
        <v>0</v>
      </c>
      <c r="I236">
        <v>0</v>
      </c>
      <c r="J236" t="s">
        <v>208</v>
      </c>
      <c r="K236" t="s">
        <v>1334</v>
      </c>
      <c r="L236">
        <v>2.1497580499499999E-2</v>
      </c>
      <c r="M236" t="s">
        <v>14</v>
      </c>
    </row>
    <row r="237" spans="1:13" x14ac:dyDescent="0.35">
      <c r="A237" t="s">
        <v>642</v>
      </c>
      <c r="B237" t="s">
        <v>643</v>
      </c>
      <c r="C237" t="s">
        <v>13</v>
      </c>
      <c r="D237">
        <v>107</v>
      </c>
      <c r="E237">
        <v>107</v>
      </c>
      <c r="F237">
        <v>107</v>
      </c>
      <c r="G237">
        <v>0</v>
      </c>
      <c r="H237">
        <v>0</v>
      </c>
      <c r="I237">
        <v>0</v>
      </c>
      <c r="J237" t="s">
        <v>122</v>
      </c>
      <c r="K237" t="s">
        <v>625</v>
      </c>
      <c r="L237">
        <v>0.50821526999699995</v>
      </c>
      <c r="M237" t="s">
        <v>14</v>
      </c>
    </row>
    <row r="238" spans="1:13" x14ac:dyDescent="0.35">
      <c r="A238" t="s">
        <v>587</v>
      </c>
      <c r="B238" t="s">
        <v>588</v>
      </c>
      <c r="C238" t="s">
        <v>13</v>
      </c>
      <c r="D238">
        <v>1</v>
      </c>
      <c r="E238">
        <v>1</v>
      </c>
      <c r="F238">
        <v>1</v>
      </c>
      <c r="G238">
        <v>0</v>
      </c>
      <c r="H238">
        <v>0</v>
      </c>
      <c r="I238">
        <v>0</v>
      </c>
      <c r="J238" t="s">
        <v>122</v>
      </c>
      <c r="K238" t="s">
        <v>576</v>
      </c>
      <c r="L238">
        <v>9.1472499987599997E-3</v>
      </c>
      <c r="M238" t="s">
        <v>14</v>
      </c>
    </row>
    <row r="239" spans="1:13" x14ac:dyDescent="0.35">
      <c r="A239" t="s">
        <v>1455</v>
      </c>
      <c r="B239" t="s">
        <v>1456</v>
      </c>
      <c r="C239" t="s">
        <v>13</v>
      </c>
      <c r="D239">
        <v>13</v>
      </c>
      <c r="E239">
        <v>13</v>
      </c>
      <c r="F239">
        <v>13</v>
      </c>
      <c r="G239">
        <v>0</v>
      </c>
      <c r="H239">
        <v>0</v>
      </c>
      <c r="I239">
        <v>0</v>
      </c>
      <c r="J239" t="s">
        <v>208</v>
      </c>
      <c r="K239" t="s">
        <v>1424</v>
      </c>
      <c r="L239">
        <v>6.2643653752399997E-2</v>
      </c>
      <c r="M239" t="s">
        <v>14</v>
      </c>
    </row>
    <row r="240" spans="1:13" x14ac:dyDescent="0.35">
      <c r="A240" t="s">
        <v>45</v>
      </c>
      <c r="B240" t="s">
        <v>46</v>
      </c>
      <c r="C240" t="s">
        <v>13</v>
      </c>
      <c r="D240">
        <v>45</v>
      </c>
      <c r="E240">
        <v>45</v>
      </c>
      <c r="F240">
        <v>45</v>
      </c>
      <c r="G240">
        <v>0</v>
      </c>
      <c r="H240">
        <v>0</v>
      </c>
      <c r="I240">
        <v>0</v>
      </c>
      <c r="J240" t="s">
        <v>7</v>
      </c>
      <c r="K240" t="s">
        <v>8</v>
      </c>
      <c r="L240">
        <v>1.0146890879399999</v>
      </c>
      <c r="M240" t="s">
        <v>14</v>
      </c>
    </row>
    <row r="241" spans="1:13" x14ac:dyDescent="0.35">
      <c r="A241" t="s">
        <v>1201</v>
      </c>
      <c r="B241" t="s">
        <v>1202</v>
      </c>
      <c r="C241" t="s">
        <v>13</v>
      </c>
      <c r="D241">
        <v>152</v>
      </c>
      <c r="E241">
        <v>152</v>
      </c>
      <c r="F241">
        <v>152</v>
      </c>
      <c r="G241">
        <v>0</v>
      </c>
      <c r="H241">
        <v>0</v>
      </c>
      <c r="I241">
        <v>0</v>
      </c>
      <c r="J241" t="s">
        <v>122</v>
      </c>
      <c r="K241" t="s">
        <v>1174</v>
      </c>
      <c r="L241">
        <v>0.57805836874799998</v>
      </c>
      <c r="M241" t="s">
        <v>14</v>
      </c>
    </row>
    <row r="242" spans="1:13" x14ac:dyDescent="0.35">
      <c r="A242" t="s">
        <v>864</v>
      </c>
      <c r="B242" t="s">
        <v>865</v>
      </c>
      <c r="C242" t="s">
        <v>13</v>
      </c>
      <c r="D242">
        <v>1</v>
      </c>
      <c r="E242">
        <v>1</v>
      </c>
      <c r="F242">
        <v>1</v>
      </c>
      <c r="G242">
        <v>0</v>
      </c>
      <c r="H242">
        <v>0</v>
      </c>
      <c r="I242">
        <v>0</v>
      </c>
      <c r="J242" t="s">
        <v>7</v>
      </c>
      <c r="K242" t="s">
        <v>857</v>
      </c>
      <c r="L242">
        <v>4.16186249996E-2</v>
      </c>
      <c r="M242" t="s">
        <v>14</v>
      </c>
    </row>
    <row r="243" spans="1:13" x14ac:dyDescent="0.35">
      <c r="A243" t="s">
        <v>742</v>
      </c>
      <c r="B243" t="s">
        <v>743</v>
      </c>
      <c r="C243" t="s">
        <v>13</v>
      </c>
      <c r="D243">
        <v>1</v>
      </c>
      <c r="E243">
        <v>1</v>
      </c>
      <c r="F243">
        <v>1</v>
      </c>
      <c r="G243">
        <v>0</v>
      </c>
      <c r="H243">
        <v>0</v>
      </c>
      <c r="I243">
        <v>0</v>
      </c>
      <c r="J243" t="s">
        <v>122</v>
      </c>
      <c r="K243" t="s">
        <v>713</v>
      </c>
      <c r="L243">
        <v>2.20463749997E-2</v>
      </c>
      <c r="M243" t="s">
        <v>14</v>
      </c>
    </row>
    <row r="244" spans="1:13" x14ac:dyDescent="0.35">
      <c r="A244" t="s">
        <v>981</v>
      </c>
      <c r="B244" t="s">
        <v>982</v>
      </c>
      <c r="C244" t="s">
        <v>13</v>
      </c>
      <c r="D244">
        <v>31</v>
      </c>
      <c r="E244">
        <v>31</v>
      </c>
      <c r="F244">
        <v>31</v>
      </c>
      <c r="G244">
        <v>0</v>
      </c>
      <c r="H244">
        <v>0</v>
      </c>
      <c r="I244">
        <v>0</v>
      </c>
      <c r="J244" t="s">
        <v>7</v>
      </c>
      <c r="K244" t="s">
        <v>944</v>
      </c>
      <c r="L244">
        <v>0.101150879101</v>
      </c>
      <c r="M244" t="s">
        <v>14</v>
      </c>
    </row>
    <row r="245" spans="1:13" x14ac:dyDescent="0.35">
      <c r="A245" t="s">
        <v>951</v>
      </c>
      <c r="B245" t="s">
        <v>952</v>
      </c>
      <c r="C245" t="s">
        <v>13</v>
      </c>
      <c r="D245">
        <v>2</v>
      </c>
      <c r="E245">
        <v>2</v>
      </c>
      <c r="F245">
        <v>2</v>
      </c>
      <c r="G245">
        <v>0</v>
      </c>
      <c r="H245">
        <v>0</v>
      </c>
      <c r="I245">
        <v>0</v>
      </c>
      <c r="J245" t="s">
        <v>7</v>
      </c>
      <c r="K245" t="s">
        <v>944</v>
      </c>
      <c r="L245">
        <v>1.8591862398500001E-2</v>
      </c>
      <c r="M245" t="s">
        <v>14</v>
      </c>
    </row>
    <row r="246" spans="1:13" x14ac:dyDescent="0.35">
      <c r="A246" t="s">
        <v>169</v>
      </c>
      <c r="B246" t="s">
        <v>170</v>
      </c>
      <c r="C246" t="s">
        <v>13</v>
      </c>
      <c r="D246">
        <v>1</v>
      </c>
      <c r="E246">
        <v>1</v>
      </c>
      <c r="F246">
        <v>1</v>
      </c>
      <c r="G246">
        <v>0</v>
      </c>
      <c r="H246">
        <v>0</v>
      </c>
      <c r="I246">
        <v>0</v>
      </c>
      <c r="J246" t="s">
        <v>122</v>
      </c>
      <c r="K246" t="s">
        <v>160</v>
      </c>
      <c r="L246">
        <v>3.40591249995E-2</v>
      </c>
      <c r="M246" t="s">
        <v>14</v>
      </c>
    </row>
    <row r="247" spans="1:13" x14ac:dyDescent="0.35">
      <c r="A247" t="s">
        <v>1369</v>
      </c>
      <c r="B247" t="s">
        <v>1370</v>
      </c>
      <c r="C247" t="s">
        <v>13</v>
      </c>
      <c r="D247">
        <v>1</v>
      </c>
      <c r="E247">
        <v>1</v>
      </c>
      <c r="F247">
        <v>1</v>
      </c>
      <c r="G247">
        <v>0</v>
      </c>
      <c r="H247">
        <v>0</v>
      </c>
      <c r="I247">
        <v>0</v>
      </c>
      <c r="J247" t="s">
        <v>122</v>
      </c>
      <c r="K247" t="s">
        <v>1360</v>
      </c>
      <c r="L247">
        <v>4.6618874999100002E-2</v>
      </c>
      <c r="M247" t="s">
        <v>14</v>
      </c>
    </row>
    <row r="248" spans="1:13" x14ac:dyDescent="0.35">
      <c r="A248" t="s">
        <v>1009</v>
      </c>
      <c r="B248" t="s">
        <v>1010</v>
      </c>
      <c r="C248" t="s">
        <v>13</v>
      </c>
      <c r="D248">
        <v>1</v>
      </c>
      <c r="E248">
        <v>1</v>
      </c>
      <c r="F248">
        <v>1</v>
      </c>
      <c r="G248">
        <v>0</v>
      </c>
      <c r="H248">
        <v>0</v>
      </c>
      <c r="I248">
        <v>0</v>
      </c>
      <c r="J248" t="s">
        <v>391</v>
      </c>
      <c r="K248" t="s">
        <v>944</v>
      </c>
      <c r="L248">
        <v>1.7871100748E-2</v>
      </c>
      <c r="M248" t="s">
        <v>14</v>
      </c>
    </row>
    <row r="249" spans="1:13" x14ac:dyDescent="0.35">
      <c r="A249" t="s">
        <v>222</v>
      </c>
      <c r="B249" t="s">
        <v>223</v>
      </c>
      <c r="C249" t="s">
        <v>13</v>
      </c>
      <c r="D249">
        <v>2</v>
      </c>
      <c r="E249">
        <v>2</v>
      </c>
      <c r="F249">
        <v>2</v>
      </c>
      <c r="G249">
        <v>0</v>
      </c>
      <c r="H249">
        <v>0</v>
      </c>
      <c r="I249">
        <v>0</v>
      </c>
      <c r="J249" t="s">
        <v>208</v>
      </c>
      <c r="K249" t="s">
        <v>209</v>
      </c>
      <c r="L249">
        <v>4.3147700000800003E-2</v>
      </c>
      <c r="M249" t="s">
        <v>14</v>
      </c>
    </row>
    <row r="250" spans="1:13" x14ac:dyDescent="0.35">
      <c r="A250" t="s">
        <v>821</v>
      </c>
      <c r="B250" t="s">
        <v>822</v>
      </c>
      <c r="C250" t="s">
        <v>13</v>
      </c>
      <c r="D250">
        <v>3</v>
      </c>
      <c r="E250">
        <v>3</v>
      </c>
      <c r="F250">
        <v>3</v>
      </c>
      <c r="G250">
        <v>0</v>
      </c>
      <c r="H250">
        <v>0</v>
      </c>
      <c r="I250">
        <v>0</v>
      </c>
      <c r="J250" t="s">
        <v>7</v>
      </c>
      <c r="K250" t="s">
        <v>794</v>
      </c>
      <c r="L250">
        <v>0.57495465210300001</v>
      </c>
      <c r="M250" t="s">
        <v>14</v>
      </c>
    </row>
    <row r="251" spans="1:13" x14ac:dyDescent="0.35">
      <c r="A251" t="s">
        <v>685</v>
      </c>
      <c r="B251" t="s">
        <v>686</v>
      </c>
      <c r="C251" t="s">
        <v>13</v>
      </c>
      <c r="D251">
        <v>1</v>
      </c>
      <c r="E251">
        <v>1</v>
      </c>
      <c r="F251">
        <v>1</v>
      </c>
      <c r="G251">
        <v>0</v>
      </c>
      <c r="H251">
        <v>0</v>
      </c>
      <c r="I251">
        <v>0</v>
      </c>
      <c r="J251" t="s">
        <v>122</v>
      </c>
      <c r="K251" t="s">
        <v>664</v>
      </c>
      <c r="L251">
        <v>0.15213366519999999</v>
      </c>
      <c r="M251" t="s">
        <v>14</v>
      </c>
    </row>
    <row r="252" spans="1:13" x14ac:dyDescent="0.35">
      <c r="A252" t="s">
        <v>1061</v>
      </c>
      <c r="B252" t="s">
        <v>1062</v>
      </c>
      <c r="C252" t="s">
        <v>13</v>
      </c>
      <c r="D252">
        <v>12</v>
      </c>
      <c r="E252">
        <v>12</v>
      </c>
      <c r="F252">
        <v>12</v>
      </c>
      <c r="G252">
        <v>0</v>
      </c>
      <c r="H252">
        <v>0</v>
      </c>
      <c r="I252">
        <v>0</v>
      </c>
      <c r="J252" t="s">
        <v>391</v>
      </c>
      <c r="K252" t="s">
        <v>1048</v>
      </c>
      <c r="L252">
        <v>3.5744808349700001E-2</v>
      </c>
      <c r="M252" t="s">
        <v>14</v>
      </c>
    </row>
    <row r="253" spans="1:13" x14ac:dyDescent="0.35">
      <c r="A253" t="s">
        <v>173</v>
      </c>
      <c r="B253" t="s">
        <v>174</v>
      </c>
      <c r="C253" t="s">
        <v>13</v>
      </c>
      <c r="D253">
        <v>1</v>
      </c>
      <c r="E253">
        <v>1</v>
      </c>
      <c r="F253">
        <v>1</v>
      </c>
      <c r="G253">
        <v>0</v>
      </c>
      <c r="H253">
        <v>0</v>
      </c>
      <c r="I253">
        <v>0</v>
      </c>
      <c r="J253" t="s">
        <v>122</v>
      </c>
      <c r="K253" t="s">
        <v>160</v>
      </c>
      <c r="L253">
        <v>3.5391825000499998E-2</v>
      </c>
      <c r="M253" t="s">
        <v>14</v>
      </c>
    </row>
    <row r="254" spans="1:13" x14ac:dyDescent="0.35">
      <c r="A254" t="s">
        <v>1404</v>
      </c>
      <c r="B254" t="s">
        <v>1405</v>
      </c>
      <c r="C254" t="s">
        <v>13</v>
      </c>
      <c r="D254">
        <v>4</v>
      </c>
      <c r="E254">
        <v>4</v>
      </c>
      <c r="F254">
        <v>4</v>
      </c>
      <c r="G254">
        <v>0</v>
      </c>
      <c r="H254">
        <v>0</v>
      </c>
      <c r="I254">
        <v>0</v>
      </c>
      <c r="J254" t="s">
        <v>208</v>
      </c>
      <c r="K254" t="s">
        <v>1391</v>
      </c>
      <c r="L254">
        <v>8.6800719999199999E-2</v>
      </c>
      <c r="M254" t="s">
        <v>14</v>
      </c>
    </row>
    <row r="255" spans="1:13" x14ac:dyDescent="0.35">
      <c r="A255" t="s">
        <v>1230</v>
      </c>
      <c r="B255" t="s">
        <v>1231</v>
      </c>
      <c r="C255" t="s">
        <v>13</v>
      </c>
      <c r="D255">
        <v>1</v>
      </c>
      <c r="E255">
        <v>1</v>
      </c>
      <c r="F255">
        <v>1</v>
      </c>
      <c r="G255">
        <v>0</v>
      </c>
      <c r="H255">
        <v>0</v>
      </c>
      <c r="I255">
        <v>0</v>
      </c>
      <c r="J255" t="s">
        <v>391</v>
      </c>
      <c r="K255" t="s">
        <v>1225</v>
      </c>
      <c r="L255">
        <v>8.07569500037E-3</v>
      </c>
      <c r="M255" t="s">
        <v>14</v>
      </c>
    </row>
    <row r="256" spans="1:13" x14ac:dyDescent="0.35">
      <c r="A256" t="s">
        <v>1230</v>
      </c>
      <c r="B256" t="s">
        <v>1231</v>
      </c>
      <c r="C256" t="s">
        <v>13</v>
      </c>
      <c r="D256">
        <v>-1</v>
      </c>
      <c r="E256">
        <v>-1</v>
      </c>
      <c r="F256">
        <v>-1</v>
      </c>
      <c r="G256">
        <v>0</v>
      </c>
      <c r="H256">
        <v>0</v>
      </c>
      <c r="I256">
        <v>0</v>
      </c>
      <c r="J256" t="s">
        <v>391</v>
      </c>
      <c r="K256" t="s">
        <v>1225</v>
      </c>
      <c r="L256">
        <v>8.07569500037E-3</v>
      </c>
      <c r="M256" t="s">
        <v>14</v>
      </c>
    </row>
    <row r="257" spans="1:13" x14ac:dyDescent="0.35">
      <c r="A257" t="s">
        <v>1283</v>
      </c>
      <c r="B257" t="s">
        <v>1284</v>
      </c>
      <c r="C257" t="s">
        <v>13</v>
      </c>
      <c r="D257">
        <v>45</v>
      </c>
      <c r="E257">
        <v>45</v>
      </c>
      <c r="F257">
        <v>45</v>
      </c>
      <c r="G257">
        <v>0</v>
      </c>
      <c r="H257">
        <v>0</v>
      </c>
      <c r="I257">
        <v>0</v>
      </c>
      <c r="J257" t="s">
        <v>391</v>
      </c>
      <c r="K257" t="s">
        <v>1252</v>
      </c>
      <c r="L257">
        <v>0.89628776509999997</v>
      </c>
      <c r="M257" t="s">
        <v>14</v>
      </c>
    </row>
    <row r="258" spans="1:13" x14ac:dyDescent="0.35">
      <c r="A258" t="s">
        <v>1134</v>
      </c>
      <c r="B258" t="s">
        <v>1135</v>
      </c>
      <c r="C258" t="s">
        <v>13</v>
      </c>
      <c r="D258">
        <v>1</v>
      </c>
      <c r="E258">
        <v>1</v>
      </c>
      <c r="F258">
        <v>1</v>
      </c>
      <c r="G258">
        <v>0</v>
      </c>
      <c r="H258">
        <v>0</v>
      </c>
      <c r="I258">
        <v>0</v>
      </c>
      <c r="J258" t="s">
        <v>208</v>
      </c>
      <c r="K258" t="s">
        <v>1131</v>
      </c>
      <c r="L258">
        <v>1.30195351109E-2</v>
      </c>
      <c r="M258" t="s">
        <v>14</v>
      </c>
    </row>
    <row r="259" spans="1:13" x14ac:dyDescent="0.35">
      <c r="A259" t="s">
        <v>1024</v>
      </c>
      <c r="B259" t="s">
        <v>1025</v>
      </c>
      <c r="C259" t="s">
        <v>13</v>
      </c>
      <c r="D259">
        <v>46</v>
      </c>
      <c r="E259">
        <v>46</v>
      </c>
      <c r="F259">
        <v>46</v>
      </c>
      <c r="G259">
        <v>0</v>
      </c>
      <c r="H259">
        <v>0</v>
      </c>
      <c r="I259">
        <v>0</v>
      </c>
      <c r="J259" t="s">
        <v>391</v>
      </c>
      <c r="K259" t="s">
        <v>944</v>
      </c>
      <c r="L259">
        <v>0.22682316320000001</v>
      </c>
      <c r="M259" t="s">
        <v>14</v>
      </c>
    </row>
    <row r="260" spans="1:13" x14ac:dyDescent="0.35">
      <c r="A260" t="s">
        <v>1022</v>
      </c>
      <c r="B260" t="s">
        <v>1023</v>
      </c>
      <c r="C260" t="s">
        <v>13</v>
      </c>
      <c r="D260">
        <v>21</v>
      </c>
      <c r="E260">
        <v>21</v>
      </c>
      <c r="F260">
        <v>21</v>
      </c>
      <c r="G260">
        <v>0</v>
      </c>
      <c r="H260">
        <v>0</v>
      </c>
      <c r="I260">
        <v>0</v>
      </c>
      <c r="J260" t="s">
        <v>391</v>
      </c>
      <c r="K260" t="s">
        <v>944</v>
      </c>
      <c r="L260">
        <v>4.6059198599999997E-2</v>
      </c>
      <c r="M260" t="s">
        <v>14</v>
      </c>
    </row>
    <row r="261" spans="1:13" x14ac:dyDescent="0.35">
      <c r="A261" t="s">
        <v>1341</v>
      </c>
      <c r="B261" t="s">
        <v>1342</v>
      </c>
      <c r="C261" t="s">
        <v>13</v>
      </c>
      <c r="D261">
        <v>2</v>
      </c>
      <c r="E261">
        <v>2</v>
      </c>
      <c r="F261">
        <v>2</v>
      </c>
      <c r="G261">
        <v>0</v>
      </c>
      <c r="H261">
        <v>0</v>
      </c>
      <c r="I261">
        <v>0</v>
      </c>
      <c r="J261" t="s">
        <v>208</v>
      </c>
      <c r="K261" t="s">
        <v>1334</v>
      </c>
      <c r="L261">
        <v>1.46580820486E-2</v>
      </c>
      <c r="M261" t="s">
        <v>14</v>
      </c>
    </row>
    <row r="262" spans="1:13" x14ac:dyDescent="0.35">
      <c r="A262" t="s">
        <v>1406</v>
      </c>
      <c r="B262" t="s">
        <v>1407</v>
      </c>
      <c r="C262" t="s">
        <v>13</v>
      </c>
      <c r="D262">
        <v>1</v>
      </c>
      <c r="E262">
        <v>1</v>
      </c>
      <c r="F262">
        <v>1</v>
      </c>
      <c r="G262">
        <v>0</v>
      </c>
      <c r="H262">
        <v>0</v>
      </c>
      <c r="I262">
        <v>0</v>
      </c>
      <c r="J262" t="s">
        <v>208</v>
      </c>
      <c r="K262" t="s">
        <v>1391</v>
      </c>
      <c r="L262">
        <v>3.84011250012E-2</v>
      </c>
      <c r="M262" t="s">
        <v>14</v>
      </c>
    </row>
    <row r="263" spans="1:13" x14ac:dyDescent="0.35">
      <c r="A263" t="s">
        <v>1287</v>
      </c>
      <c r="B263" t="s">
        <v>1288</v>
      </c>
      <c r="C263" t="s">
        <v>13</v>
      </c>
      <c r="D263">
        <v>297</v>
      </c>
      <c r="E263">
        <v>297</v>
      </c>
      <c r="F263">
        <v>297</v>
      </c>
      <c r="G263">
        <v>0</v>
      </c>
      <c r="H263">
        <v>0</v>
      </c>
      <c r="I263">
        <v>0</v>
      </c>
      <c r="J263" t="s">
        <v>391</v>
      </c>
      <c r="K263" t="s">
        <v>1252</v>
      </c>
      <c r="L263">
        <v>1.0373359231499999</v>
      </c>
      <c r="M263" t="s">
        <v>14</v>
      </c>
    </row>
    <row r="264" spans="1:13" x14ac:dyDescent="0.35">
      <c r="A264" t="s">
        <v>411</v>
      </c>
      <c r="B264" t="s">
        <v>412</v>
      </c>
      <c r="C264" t="s">
        <v>13</v>
      </c>
      <c r="D264">
        <v>2</v>
      </c>
      <c r="E264">
        <v>2</v>
      </c>
      <c r="F264">
        <v>2</v>
      </c>
      <c r="G264">
        <v>0</v>
      </c>
      <c r="H264">
        <v>0</v>
      </c>
      <c r="I264">
        <v>0</v>
      </c>
      <c r="J264" t="s">
        <v>7</v>
      </c>
      <c r="K264" t="s">
        <v>394</v>
      </c>
      <c r="L264">
        <v>9.3156249999700007E-3</v>
      </c>
      <c r="M264" t="s">
        <v>14</v>
      </c>
    </row>
    <row r="265" spans="1:13" x14ac:dyDescent="0.35">
      <c r="A265" t="s">
        <v>1330</v>
      </c>
      <c r="B265" t="s">
        <v>1331</v>
      </c>
      <c r="C265" t="s">
        <v>13</v>
      </c>
      <c r="D265">
        <v>32</v>
      </c>
      <c r="E265">
        <v>32</v>
      </c>
      <c r="F265">
        <v>0</v>
      </c>
      <c r="G265">
        <v>32</v>
      </c>
      <c r="H265">
        <v>0</v>
      </c>
      <c r="I265">
        <v>0</v>
      </c>
      <c r="J265" t="s">
        <v>391</v>
      </c>
      <c r="K265" t="s">
        <v>1252</v>
      </c>
      <c r="L265">
        <v>0.118080119648</v>
      </c>
      <c r="M265" t="s">
        <v>55</v>
      </c>
    </row>
    <row r="266" spans="1:13" x14ac:dyDescent="0.35">
      <c r="A266" t="s">
        <v>1059</v>
      </c>
      <c r="B266" t="s">
        <v>1060</v>
      </c>
      <c r="C266" t="s">
        <v>13</v>
      </c>
      <c r="D266">
        <v>1</v>
      </c>
      <c r="E266">
        <v>1</v>
      </c>
      <c r="F266">
        <v>1</v>
      </c>
      <c r="G266">
        <v>0</v>
      </c>
      <c r="H266">
        <v>0</v>
      </c>
      <c r="I266">
        <v>0</v>
      </c>
      <c r="J266" t="s">
        <v>391</v>
      </c>
      <c r="K266" t="s">
        <v>1048</v>
      </c>
      <c r="L266">
        <v>0.10392695034799999</v>
      </c>
      <c r="M266" t="s">
        <v>14</v>
      </c>
    </row>
    <row r="267" spans="1:13" x14ac:dyDescent="0.35">
      <c r="A267" t="s">
        <v>351</v>
      </c>
      <c r="B267" t="s">
        <v>352</v>
      </c>
      <c r="C267" t="s">
        <v>13</v>
      </c>
      <c r="D267">
        <v>1</v>
      </c>
      <c r="E267">
        <v>1</v>
      </c>
      <c r="F267">
        <v>1</v>
      </c>
      <c r="G267">
        <v>0</v>
      </c>
      <c r="H267">
        <v>0</v>
      </c>
      <c r="I267">
        <v>0</v>
      </c>
      <c r="J267" t="s">
        <v>7</v>
      </c>
      <c r="K267" t="s">
        <v>346</v>
      </c>
      <c r="L267">
        <v>2.02073749998E-2</v>
      </c>
      <c r="M267" t="s">
        <v>14</v>
      </c>
    </row>
    <row r="268" spans="1:13" x14ac:dyDescent="0.35">
      <c r="A268" t="s">
        <v>1039</v>
      </c>
      <c r="B268" t="s">
        <v>1040</v>
      </c>
      <c r="C268" t="s">
        <v>13</v>
      </c>
      <c r="D268">
        <v>118</v>
      </c>
      <c r="E268">
        <v>118</v>
      </c>
      <c r="F268">
        <v>118</v>
      </c>
      <c r="G268">
        <v>0</v>
      </c>
      <c r="H268">
        <v>0</v>
      </c>
      <c r="I268">
        <v>0</v>
      </c>
      <c r="J268" t="s">
        <v>391</v>
      </c>
      <c r="K268" t="s">
        <v>944</v>
      </c>
      <c r="L268">
        <v>0.24055569109899999</v>
      </c>
      <c r="M268" t="s">
        <v>14</v>
      </c>
    </row>
    <row r="269" spans="1:13" x14ac:dyDescent="0.35">
      <c r="A269" t="s">
        <v>1289</v>
      </c>
      <c r="B269" t="s">
        <v>1290</v>
      </c>
      <c r="C269" t="s">
        <v>13</v>
      </c>
      <c r="D269">
        <v>83</v>
      </c>
      <c r="E269">
        <v>83</v>
      </c>
      <c r="F269">
        <v>83</v>
      </c>
      <c r="G269">
        <v>0</v>
      </c>
      <c r="H269">
        <v>0</v>
      </c>
      <c r="I269">
        <v>0</v>
      </c>
      <c r="J269" t="s">
        <v>391</v>
      </c>
      <c r="K269" t="s">
        <v>1252</v>
      </c>
      <c r="L269">
        <v>0.17718112169700001</v>
      </c>
      <c r="M269" t="s">
        <v>14</v>
      </c>
    </row>
    <row r="270" spans="1:13" x14ac:dyDescent="0.35">
      <c r="A270" t="s">
        <v>1011</v>
      </c>
      <c r="B270" t="s">
        <v>1012</v>
      </c>
      <c r="C270" t="s">
        <v>13</v>
      </c>
      <c r="D270">
        <v>8</v>
      </c>
      <c r="E270">
        <v>8</v>
      </c>
      <c r="F270">
        <v>8</v>
      </c>
      <c r="G270">
        <v>0</v>
      </c>
      <c r="H270">
        <v>0</v>
      </c>
      <c r="I270">
        <v>0</v>
      </c>
      <c r="J270" t="s">
        <v>391</v>
      </c>
      <c r="K270" t="s">
        <v>944</v>
      </c>
      <c r="L270">
        <v>3.3399456599299999E-2</v>
      </c>
      <c r="M270" t="s">
        <v>14</v>
      </c>
    </row>
    <row r="271" spans="1:13" x14ac:dyDescent="0.35">
      <c r="A271" t="s">
        <v>1049</v>
      </c>
      <c r="B271" t="s">
        <v>1050</v>
      </c>
      <c r="C271" t="s">
        <v>13</v>
      </c>
      <c r="D271">
        <v>1</v>
      </c>
      <c r="E271">
        <v>1</v>
      </c>
      <c r="F271">
        <v>1</v>
      </c>
      <c r="G271">
        <v>0</v>
      </c>
      <c r="H271">
        <v>0</v>
      </c>
      <c r="I271">
        <v>0</v>
      </c>
      <c r="J271" t="s">
        <v>391</v>
      </c>
      <c r="K271" t="s">
        <v>1048</v>
      </c>
      <c r="L271">
        <v>2.17387357993E-2</v>
      </c>
      <c r="M271" t="s">
        <v>14</v>
      </c>
    </row>
    <row r="272" spans="1:13" x14ac:dyDescent="0.35">
      <c r="A272" t="s">
        <v>305</v>
      </c>
      <c r="B272" t="s">
        <v>306</v>
      </c>
      <c r="C272" t="s">
        <v>13</v>
      </c>
      <c r="D272">
        <v>1435</v>
      </c>
      <c r="E272">
        <v>1435</v>
      </c>
      <c r="F272">
        <v>209</v>
      </c>
      <c r="G272">
        <v>1226</v>
      </c>
      <c r="H272">
        <v>0</v>
      </c>
      <c r="I272">
        <v>0</v>
      </c>
      <c r="J272" t="s">
        <v>122</v>
      </c>
      <c r="K272" t="s">
        <v>288</v>
      </c>
      <c r="L272">
        <v>50.803563043600001</v>
      </c>
      <c r="M272" t="s">
        <v>307</v>
      </c>
    </row>
    <row r="273" spans="1:13" x14ac:dyDescent="0.35">
      <c r="A273" t="s">
        <v>1051</v>
      </c>
      <c r="B273" t="s">
        <v>1052</v>
      </c>
      <c r="C273" t="s">
        <v>13</v>
      </c>
      <c r="D273">
        <v>6</v>
      </c>
      <c r="E273">
        <v>6</v>
      </c>
      <c r="F273">
        <v>6</v>
      </c>
      <c r="G273">
        <v>0</v>
      </c>
      <c r="H273">
        <v>0</v>
      </c>
      <c r="I273">
        <v>0</v>
      </c>
      <c r="J273" t="s">
        <v>391</v>
      </c>
      <c r="K273" t="s">
        <v>1048</v>
      </c>
      <c r="L273">
        <v>2.4114011499299998E-2</v>
      </c>
      <c r="M273" t="s">
        <v>14</v>
      </c>
    </row>
    <row r="274" spans="1:13" x14ac:dyDescent="0.35">
      <c r="A274" t="s">
        <v>955</v>
      </c>
      <c r="B274" t="s">
        <v>956</v>
      </c>
      <c r="C274" t="s">
        <v>13</v>
      </c>
      <c r="D274">
        <v>2</v>
      </c>
      <c r="E274">
        <v>2</v>
      </c>
      <c r="F274">
        <v>2</v>
      </c>
      <c r="G274">
        <v>0</v>
      </c>
      <c r="H274">
        <v>0</v>
      </c>
      <c r="I274">
        <v>0</v>
      </c>
      <c r="J274" t="s">
        <v>7</v>
      </c>
      <c r="K274" t="s">
        <v>944</v>
      </c>
      <c r="L274">
        <v>6.4378908503100003E-3</v>
      </c>
      <c r="M274" t="s">
        <v>14</v>
      </c>
    </row>
    <row r="275" spans="1:13" x14ac:dyDescent="0.35">
      <c r="A275" t="s">
        <v>634</v>
      </c>
      <c r="B275" t="s">
        <v>635</v>
      </c>
      <c r="C275" t="s">
        <v>13</v>
      </c>
      <c r="D275">
        <v>1</v>
      </c>
      <c r="E275">
        <v>1</v>
      </c>
      <c r="F275">
        <v>1</v>
      </c>
      <c r="G275">
        <v>0</v>
      </c>
      <c r="H275">
        <v>0</v>
      </c>
      <c r="I275">
        <v>0</v>
      </c>
      <c r="J275" t="s">
        <v>122</v>
      </c>
      <c r="K275" t="s">
        <v>625</v>
      </c>
      <c r="L275">
        <v>6.2001591998600003E-3</v>
      </c>
      <c r="M275" t="s">
        <v>14</v>
      </c>
    </row>
    <row r="276" spans="1:13" x14ac:dyDescent="0.35">
      <c r="A276" t="s">
        <v>413</v>
      </c>
      <c r="B276" t="s">
        <v>414</v>
      </c>
      <c r="C276" t="s">
        <v>13</v>
      </c>
      <c r="D276">
        <v>2</v>
      </c>
      <c r="E276">
        <v>2</v>
      </c>
      <c r="F276">
        <v>2</v>
      </c>
      <c r="G276">
        <v>0</v>
      </c>
      <c r="H276">
        <v>0</v>
      </c>
      <c r="I276">
        <v>0</v>
      </c>
      <c r="J276" t="s">
        <v>7</v>
      </c>
      <c r="K276" t="s">
        <v>394</v>
      </c>
      <c r="L276">
        <v>1.83949749E-2</v>
      </c>
      <c r="M276" t="s">
        <v>14</v>
      </c>
    </row>
    <row r="277" spans="1:13" x14ac:dyDescent="0.35">
      <c r="A277" t="s">
        <v>632</v>
      </c>
      <c r="B277" t="s">
        <v>633</v>
      </c>
      <c r="C277" t="s">
        <v>13</v>
      </c>
      <c r="D277">
        <v>1</v>
      </c>
      <c r="E277">
        <v>1</v>
      </c>
      <c r="F277">
        <v>1</v>
      </c>
      <c r="G277">
        <v>0</v>
      </c>
      <c r="H277">
        <v>0</v>
      </c>
      <c r="I277">
        <v>0</v>
      </c>
      <c r="J277" t="s">
        <v>122</v>
      </c>
      <c r="K277" t="s">
        <v>625</v>
      </c>
      <c r="L277">
        <v>7.3946637002899997E-3</v>
      </c>
      <c r="M277" t="s">
        <v>14</v>
      </c>
    </row>
    <row r="278" spans="1:13" x14ac:dyDescent="0.35">
      <c r="A278" t="s">
        <v>1408</v>
      </c>
      <c r="B278" t="s">
        <v>1409</v>
      </c>
      <c r="C278" t="s">
        <v>13</v>
      </c>
      <c r="D278">
        <v>1</v>
      </c>
      <c r="E278">
        <v>1</v>
      </c>
      <c r="F278">
        <v>1</v>
      </c>
      <c r="G278">
        <v>0</v>
      </c>
      <c r="H278">
        <v>0</v>
      </c>
      <c r="I278">
        <v>0</v>
      </c>
      <c r="J278" t="s">
        <v>208</v>
      </c>
      <c r="K278" t="s">
        <v>1391</v>
      </c>
      <c r="L278">
        <v>4.4768710351899998E-2</v>
      </c>
      <c r="M278" t="s">
        <v>14</v>
      </c>
    </row>
    <row r="279" spans="1:13" x14ac:dyDescent="0.35">
      <c r="A279" t="s">
        <v>893</v>
      </c>
      <c r="B279" t="s">
        <v>894</v>
      </c>
      <c r="C279" t="s">
        <v>13</v>
      </c>
      <c r="D279">
        <v>1</v>
      </c>
      <c r="E279">
        <v>1</v>
      </c>
      <c r="F279">
        <v>1</v>
      </c>
      <c r="G279">
        <v>0</v>
      </c>
      <c r="H279">
        <v>0</v>
      </c>
      <c r="I279">
        <v>0</v>
      </c>
      <c r="J279" t="s">
        <v>7</v>
      </c>
      <c r="K279" t="s">
        <v>888</v>
      </c>
      <c r="L279">
        <v>2.13604839011E-2</v>
      </c>
      <c r="M279" t="s">
        <v>14</v>
      </c>
    </row>
    <row r="280" spans="1:13" x14ac:dyDescent="0.35">
      <c r="A280" t="s">
        <v>1371</v>
      </c>
      <c r="B280" t="s">
        <v>1372</v>
      </c>
      <c r="C280" t="s">
        <v>13</v>
      </c>
      <c r="D280">
        <v>8</v>
      </c>
      <c r="E280">
        <v>8</v>
      </c>
      <c r="F280">
        <v>8</v>
      </c>
      <c r="G280">
        <v>0</v>
      </c>
      <c r="H280">
        <v>0</v>
      </c>
      <c r="I280">
        <v>0</v>
      </c>
      <c r="J280" t="s">
        <v>122</v>
      </c>
      <c r="K280" t="s">
        <v>1360</v>
      </c>
      <c r="L280">
        <v>7.9101125001200007E-2</v>
      </c>
      <c r="M280" t="s">
        <v>14</v>
      </c>
    </row>
    <row r="281" spans="1:13" x14ac:dyDescent="0.35">
      <c r="A281" t="s">
        <v>51</v>
      </c>
      <c r="B281" t="s">
        <v>52</v>
      </c>
      <c r="C281" t="s">
        <v>13</v>
      </c>
      <c r="D281">
        <v>36</v>
      </c>
      <c r="E281">
        <v>36</v>
      </c>
      <c r="F281">
        <v>36</v>
      </c>
      <c r="G281">
        <v>0</v>
      </c>
      <c r="H281">
        <v>0</v>
      </c>
      <c r="I281">
        <v>0</v>
      </c>
      <c r="J281" t="s">
        <v>7</v>
      </c>
      <c r="K281" t="s">
        <v>8</v>
      </c>
      <c r="L281">
        <v>0.77933483959200001</v>
      </c>
      <c r="M281" t="s">
        <v>14</v>
      </c>
    </row>
    <row r="282" spans="1:13" x14ac:dyDescent="0.35">
      <c r="A282" t="s">
        <v>100</v>
      </c>
      <c r="B282" t="s">
        <v>101</v>
      </c>
      <c r="C282" t="s">
        <v>13</v>
      </c>
      <c r="D282">
        <v>1</v>
      </c>
      <c r="E282">
        <v>1</v>
      </c>
      <c r="F282">
        <v>1</v>
      </c>
      <c r="G282">
        <v>0</v>
      </c>
      <c r="H282">
        <v>0</v>
      </c>
      <c r="I282">
        <v>0</v>
      </c>
      <c r="J282" t="s">
        <v>7</v>
      </c>
      <c r="K282" t="s">
        <v>97</v>
      </c>
      <c r="L282">
        <v>3.37355158489E-2</v>
      </c>
      <c r="M282" t="s">
        <v>14</v>
      </c>
    </row>
    <row r="283" spans="1:13" x14ac:dyDescent="0.35">
      <c r="A283" t="s">
        <v>744</v>
      </c>
      <c r="B283" t="s">
        <v>745</v>
      </c>
      <c r="C283" t="s">
        <v>13</v>
      </c>
      <c r="D283">
        <v>1</v>
      </c>
      <c r="E283">
        <v>1</v>
      </c>
      <c r="F283">
        <v>1</v>
      </c>
      <c r="G283">
        <v>0</v>
      </c>
      <c r="H283">
        <v>0</v>
      </c>
      <c r="I283">
        <v>0</v>
      </c>
      <c r="J283" t="s">
        <v>122</v>
      </c>
      <c r="K283" t="s">
        <v>713</v>
      </c>
      <c r="L283">
        <v>0.108389053998</v>
      </c>
      <c r="M283" t="s">
        <v>14</v>
      </c>
    </row>
    <row r="284" spans="1:13" x14ac:dyDescent="0.35">
      <c r="A284" t="s">
        <v>524</v>
      </c>
      <c r="B284" t="s">
        <v>525</v>
      </c>
      <c r="C284" t="s">
        <v>13</v>
      </c>
      <c r="D284">
        <v>1</v>
      </c>
      <c r="E284">
        <v>1</v>
      </c>
      <c r="F284">
        <v>1</v>
      </c>
      <c r="G284">
        <v>0</v>
      </c>
      <c r="H284">
        <v>0</v>
      </c>
      <c r="I284">
        <v>0</v>
      </c>
      <c r="J284" t="s">
        <v>208</v>
      </c>
      <c r="K284" t="s">
        <v>507</v>
      </c>
      <c r="L284">
        <v>1.21744566498E-2</v>
      </c>
      <c r="M284" t="s">
        <v>14</v>
      </c>
    </row>
    <row r="285" spans="1:13" x14ac:dyDescent="0.35">
      <c r="A285" t="s">
        <v>1437</v>
      </c>
      <c r="B285" t="s">
        <v>1438</v>
      </c>
      <c r="C285" t="s">
        <v>13</v>
      </c>
      <c r="D285">
        <v>1</v>
      </c>
      <c r="E285">
        <v>1</v>
      </c>
      <c r="F285">
        <v>1</v>
      </c>
      <c r="G285">
        <v>0</v>
      </c>
      <c r="H285">
        <v>0</v>
      </c>
      <c r="I285">
        <v>0</v>
      </c>
      <c r="J285" t="s">
        <v>208</v>
      </c>
      <c r="K285" t="s">
        <v>1424</v>
      </c>
      <c r="L285">
        <v>2.6248211549600001E-2</v>
      </c>
      <c r="M285" t="s">
        <v>14</v>
      </c>
    </row>
    <row r="286" spans="1:13" x14ac:dyDescent="0.35">
      <c r="A286" t="s">
        <v>1203</v>
      </c>
      <c r="B286" t="s">
        <v>1204</v>
      </c>
      <c r="C286" t="s">
        <v>13</v>
      </c>
      <c r="D286">
        <v>109</v>
      </c>
      <c r="E286">
        <v>109</v>
      </c>
      <c r="F286">
        <v>109</v>
      </c>
      <c r="G286">
        <v>0</v>
      </c>
      <c r="H286">
        <v>0</v>
      </c>
      <c r="I286">
        <v>0</v>
      </c>
      <c r="J286" t="s">
        <v>122</v>
      </c>
      <c r="K286" t="s">
        <v>1174</v>
      </c>
      <c r="L286">
        <v>0.51161459859500003</v>
      </c>
      <c r="M286" t="s">
        <v>14</v>
      </c>
    </row>
    <row r="287" spans="1:13" x14ac:dyDescent="0.35">
      <c r="A287" t="s">
        <v>353</v>
      </c>
      <c r="B287" t="s">
        <v>354</v>
      </c>
      <c r="C287" t="s">
        <v>13</v>
      </c>
      <c r="D287">
        <v>1</v>
      </c>
      <c r="E287">
        <v>1</v>
      </c>
      <c r="F287">
        <v>1</v>
      </c>
      <c r="G287">
        <v>0</v>
      </c>
      <c r="H287">
        <v>0</v>
      </c>
      <c r="I287">
        <v>0</v>
      </c>
      <c r="J287" t="s">
        <v>7</v>
      </c>
      <c r="K287" t="s">
        <v>346</v>
      </c>
      <c r="L287">
        <v>4.6023155849100002E-2</v>
      </c>
      <c r="M287" t="s">
        <v>14</v>
      </c>
    </row>
    <row r="288" spans="1:13" x14ac:dyDescent="0.35">
      <c r="A288" t="s">
        <v>273</v>
      </c>
      <c r="B288" t="s">
        <v>274</v>
      </c>
      <c r="C288" t="s">
        <v>13</v>
      </c>
      <c r="D288">
        <v>28</v>
      </c>
      <c r="E288">
        <v>28</v>
      </c>
      <c r="F288">
        <v>28</v>
      </c>
      <c r="G288">
        <v>0</v>
      </c>
      <c r="H288">
        <v>0</v>
      </c>
      <c r="I288">
        <v>0</v>
      </c>
      <c r="J288" t="s">
        <v>7</v>
      </c>
      <c r="K288" t="s">
        <v>260</v>
      </c>
      <c r="L288">
        <v>0.48469252345699998</v>
      </c>
      <c r="M288" t="s">
        <v>14</v>
      </c>
    </row>
    <row r="289" spans="1:13" x14ac:dyDescent="0.35">
      <c r="A289" t="s">
        <v>497</v>
      </c>
      <c r="B289" t="s">
        <v>498</v>
      </c>
      <c r="C289" t="s">
        <v>13</v>
      </c>
      <c r="D289">
        <v>2</v>
      </c>
      <c r="E289">
        <v>2</v>
      </c>
      <c r="F289">
        <v>2</v>
      </c>
      <c r="G289">
        <v>0</v>
      </c>
      <c r="H289">
        <v>0</v>
      </c>
      <c r="I289">
        <v>0</v>
      </c>
      <c r="J289" t="s">
        <v>208</v>
      </c>
      <c r="K289" t="s">
        <v>461</v>
      </c>
      <c r="L289">
        <v>2.4929999999600001E-2</v>
      </c>
      <c r="M289" t="s">
        <v>14</v>
      </c>
    </row>
    <row r="290" spans="1:13" x14ac:dyDescent="0.35">
      <c r="A290" t="s">
        <v>1441</v>
      </c>
      <c r="B290" t="s">
        <v>1442</v>
      </c>
      <c r="C290" t="s">
        <v>13</v>
      </c>
      <c r="D290">
        <v>1</v>
      </c>
      <c r="E290">
        <v>1</v>
      </c>
      <c r="F290">
        <v>1</v>
      </c>
      <c r="G290">
        <v>0</v>
      </c>
      <c r="H290">
        <v>0</v>
      </c>
      <c r="I290">
        <v>0</v>
      </c>
      <c r="J290" t="s">
        <v>208</v>
      </c>
      <c r="K290" t="s">
        <v>1424</v>
      </c>
      <c r="L290">
        <v>3.2600999999199999E-2</v>
      </c>
      <c r="M290" t="s">
        <v>14</v>
      </c>
    </row>
    <row r="291" spans="1:13" x14ac:dyDescent="0.35">
      <c r="A291" t="s">
        <v>636</v>
      </c>
      <c r="B291" t="s">
        <v>637</v>
      </c>
      <c r="C291" t="s">
        <v>13</v>
      </c>
      <c r="D291">
        <v>3</v>
      </c>
      <c r="E291">
        <v>3</v>
      </c>
      <c r="F291">
        <v>3</v>
      </c>
      <c r="G291">
        <v>0</v>
      </c>
      <c r="H291">
        <v>0</v>
      </c>
      <c r="I291">
        <v>0</v>
      </c>
      <c r="J291" t="s">
        <v>122</v>
      </c>
      <c r="K291" t="s">
        <v>625</v>
      </c>
      <c r="L291">
        <v>3.2978150800299998E-2</v>
      </c>
      <c r="M291" t="s">
        <v>14</v>
      </c>
    </row>
    <row r="292" spans="1:13" x14ac:dyDescent="0.35">
      <c r="A292" t="s">
        <v>636</v>
      </c>
      <c r="B292" t="s">
        <v>637</v>
      </c>
      <c r="C292" t="s">
        <v>13</v>
      </c>
      <c r="D292">
        <v>1</v>
      </c>
      <c r="E292">
        <v>1</v>
      </c>
      <c r="F292">
        <v>1</v>
      </c>
      <c r="G292">
        <v>0</v>
      </c>
      <c r="H292">
        <v>0</v>
      </c>
      <c r="I292">
        <v>0</v>
      </c>
      <c r="J292" t="s">
        <v>122</v>
      </c>
      <c r="K292" t="s">
        <v>625</v>
      </c>
      <c r="L292">
        <v>3.2970980613699997E-2</v>
      </c>
      <c r="M292" t="s">
        <v>14</v>
      </c>
    </row>
    <row r="293" spans="1:13" x14ac:dyDescent="0.35">
      <c r="A293" t="s">
        <v>718</v>
      </c>
      <c r="B293" t="s">
        <v>719</v>
      </c>
      <c r="C293" t="s">
        <v>13</v>
      </c>
      <c r="D293">
        <v>2</v>
      </c>
      <c r="E293">
        <v>2</v>
      </c>
      <c r="F293">
        <v>2</v>
      </c>
      <c r="G293">
        <v>0</v>
      </c>
      <c r="H293">
        <v>0</v>
      </c>
      <c r="I293">
        <v>0</v>
      </c>
      <c r="J293" t="s">
        <v>122</v>
      </c>
      <c r="K293" t="s">
        <v>713</v>
      </c>
      <c r="L293">
        <v>2.4718587899599999E-2</v>
      </c>
      <c r="M293" t="s">
        <v>14</v>
      </c>
    </row>
    <row r="294" spans="1:13" x14ac:dyDescent="0.35">
      <c r="A294" t="s">
        <v>62</v>
      </c>
      <c r="B294" t="s">
        <v>63</v>
      </c>
      <c r="C294" t="s">
        <v>13</v>
      </c>
      <c r="D294">
        <v>-1</v>
      </c>
      <c r="E294">
        <v>-1</v>
      </c>
      <c r="F294">
        <v>-1</v>
      </c>
      <c r="G294">
        <v>0</v>
      </c>
      <c r="H294">
        <v>0</v>
      </c>
      <c r="I294">
        <v>0</v>
      </c>
      <c r="J294" t="s">
        <v>7</v>
      </c>
      <c r="K294" t="s">
        <v>8</v>
      </c>
      <c r="L294">
        <v>0.109800005955</v>
      </c>
      <c r="M294" t="s">
        <v>14</v>
      </c>
    </row>
    <row r="295" spans="1:13" x14ac:dyDescent="0.35">
      <c r="A295" t="s">
        <v>1146</v>
      </c>
      <c r="B295" t="s">
        <v>1147</v>
      </c>
      <c r="C295" t="s">
        <v>13</v>
      </c>
      <c r="D295">
        <v>1</v>
      </c>
      <c r="E295">
        <v>1</v>
      </c>
      <c r="F295">
        <v>1</v>
      </c>
      <c r="G295">
        <v>0</v>
      </c>
      <c r="H295">
        <v>0</v>
      </c>
      <c r="I295">
        <v>0</v>
      </c>
      <c r="J295" t="s">
        <v>208</v>
      </c>
      <c r="K295" t="s">
        <v>1131</v>
      </c>
      <c r="L295">
        <v>1.20581478001E-2</v>
      </c>
      <c r="M295" t="s">
        <v>14</v>
      </c>
    </row>
    <row r="296" spans="1:13" x14ac:dyDescent="0.35">
      <c r="A296" t="s">
        <v>556</v>
      </c>
      <c r="B296" t="s">
        <v>557</v>
      </c>
      <c r="C296" t="s">
        <v>13</v>
      </c>
      <c r="D296">
        <v>2</v>
      </c>
      <c r="E296">
        <v>2</v>
      </c>
      <c r="F296">
        <v>2</v>
      </c>
      <c r="G296">
        <v>0</v>
      </c>
      <c r="H296">
        <v>0</v>
      </c>
      <c r="I296">
        <v>0</v>
      </c>
      <c r="J296" t="s">
        <v>122</v>
      </c>
      <c r="K296" t="s">
        <v>549</v>
      </c>
      <c r="L296">
        <v>4.9410625003400002E-2</v>
      </c>
      <c r="M296" t="s">
        <v>14</v>
      </c>
    </row>
    <row r="297" spans="1:13" x14ac:dyDescent="0.35">
      <c r="A297" t="s">
        <v>1518</v>
      </c>
      <c r="B297" t="s">
        <v>1519</v>
      </c>
      <c r="C297" t="s">
        <v>13</v>
      </c>
      <c r="D297">
        <v>1</v>
      </c>
      <c r="E297">
        <v>1</v>
      </c>
      <c r="F297">
        <v>1</v>
      </c>
      <c r="G297">
        <v>0</v>
      </c>
      <c r="H297">
        <v>0</v>
      </c>
      <c r="I297">
        <v>0</v>
      </c>
      <c r="J297" t="s">
        <v>122</v>
      </c>
      <c r="K297" t="s">
        <v>549</v>
      </c>
      <c r="L297">
        <v>8.4548093845499994E-2</v>
      </c>
      <c r="M297" t="s">
        <v>14</v>
      </c>
    </row>
    <row r="298" spans="1:13" x14ac:dyDescent="0.35">
      <c r="A298" t="s">
        <v>308</v>
      </c>
      <c r="B298" t="s">
        <v>309</v>
      </c>
      <c r="C298" t="s">
        <v>13</v>
      </c>
      <c r="D298">
        <v>70</v>
      </c>
      <c r="E298">
        <v>70</v>
      </c>
      <c r="F298">
        <v>70</v>
      </c>
      <c r="G298">
        <v>0</v>
      </c>
      <c r="H298">
        <v>0</v>
      </c>
      <c r="I298">
        <v>0</v>
      </c>
      <c r="J298" t="s">
        <v>122</v>
      </c>
      <c r="K298" t="s">
        <v>288</v>
      </c>
      <c r="L298">
        <v>2.2314055662999999</v>
      </c>
      <c r="M298" t="s">
        <v>14</v>
      </c>
    </row>
    <row r="299" spans="1:13" x14ac:dyDescent="0.35">
      <c r="A299" t="s">
        <v>53</v>
      </c>
      <c r="B299" t="s">
        <v>54</v>
      </c>
      <c r="C299" t="s">
        <v>13</v>
      </c>
      <c r="D299">
        <v>1</v>
      </c>
      <c r="E299">
        <v>1</v>
      </c>
      <c r="F299">
        <v>0</v>
      </c>
      <c r="G299">
        <v>1</v>
      </c>
      <c r="H299">
        <v>0</v>
      </c>
      <c r="I299">
        <v>0</v>
      </c>
      <c r="J299" t="s">
        <v>7</v>
      </c>
      <c r="K299" t="s">
        <v>8</v>
      </c>
      <c r="L299">
        <v>7.9997996395800006E-2</v>
      </c>
      <c r="M299" t="s">
        <v>55</v>
      </c>
    </row>
    <row r="300" spans="1:13" x14ac:dyDescent="0.35">
      <c r="A300" t="s">
        <v>1191</v>
      </c>
      <c r="B300" t="s">
        <v>1192</v>
      </c>
      <c r="C300" t="s">
        <v>13</v>
      </c>
      <c r="D300">
        <v>1</v>
      </c>
      <c r="E300">
        <v>1</v>
      </c>
      <c r="F300">
        <v>1</v>
      </c>
      <c r="G300">
        <v>0</v>
      </c>
      <c r="H300">
        <v>0</v>
      </c>
      <c r="I300">
        <v>0</v>
      </c>
      <c r="J300" t="s">
        <v>122</v>
      </c>
      <c r="K300" t="s">
        <v>1174</v>
      </c>
      <c r="L300">
        <v>2.72880419991E-2</v>
      </c>
      <c r="M300" t="s">
        <v>14</v>
      </c>
    </row>
    <row r="301" spans="1:13" x14ac:dyDescent="0.35">
      <c r="A301" t="s">
        <v>638</v>
      </c>
      <c r="B301" t="s">
        <v>639</v>
      </c>
      <c r="C301" t="s">
        <v>13</v>
      </c>
      <c r="D301">
        <v>3</v>
      </c>
      <c r="E301">
        <v>3</v>
      </c>
      <c r="F301">
        <v>3</v>
      </c>
      <c r="G301">
        <v>0</v>
      </c>
      <c r="H301">
        <v>0</v>
      </c>
      <c r="I301">
        <v>0</v>
      </c>
      <c r="J301" t="s">
        <v>122</v>
      </c>
      <c r="K301" t="s">
        <v>625</v>
      </c>
      <c r="L301">
        <v>1.8218614399000001E-2</v>
      </c>
      <c r="M301" t="s">
        <v>14</v>
      </c>
    </row>
    <row r="302" spans="1:13" x14ac:dyDescent="0.35">
      <c r="A302" t="s">
        <v>175</v>
      </c>
      <c r="B302" t="s">
        <v>176</v>
      </c>
      <c r="C302" t="s">
        <v>13</v>
      </c>
      <c r="D302">
        <v>1</v>
      </c>
      <c r="E302">
        <v>1</v>
      </c>
      <c r="F302">
        <v>1</v>
      </c>
      <c r="G302">
        <v>0</v>
      </c>
      <c r="H302">
        <v>0</v>
      </c>
      <c r="I302">
        <v>0</v>
      </c>
      <c r="J302" t="s">
        <v>122</v>
      </c>
      <c r="K302" t="s">
        <v>160</v>
      </c>
      <c r="L302">
        <v>3.5527125000999998E-2</v>
      </c>
      <c r="M302" t="s">
        <v>14</v>
      </c>
    </row>
    <row r="303" spans="1:13" x14ac:dyDescent="0.35">
      <c r="A303" t="s">
        <v>1063</v>
      </c>
      <c r="B303" t="s">
        <v>1064</v>
      </c>
      <c r="C303" t="s">
        <v>13</v>
      </c>
      <c r="D303">
        <v>34</v>
      </c>
      <c r="E303">
        <v>34</v>
      </c>
      <c r="F303">
        <v>34</v>
      </c>
      <c r="G303">
        <v>0</v>
      </c>
      <c r="H303">
        <v>0</v>
      </c>
      <c r="I303">
        <v>0</v>
      </c>
      <c r="J303" t="s">
        <v>391</v>
      </c>
      <c r="K303" t="s">
        <v>1048</v>
      </c>
      <c r="L303">
        <v>8.1570804045900003E-2</v>
      </c>
      <c r="M303" t="s">
        <v>14</v>
      </c>
    </row>
    <row r="304" spans="1:13" x14ac:dyDescent="0.35">
      <c r="A304" t="s">
        <v>1063</v>
      </c>
      <c r="B304" t="s">
        <v>1064</v>
      </c>
      <c r="C304" t="s">
        <v>13</v>
      </c>
      <c r="D304">
        <v>-8</v>
      </c>
      <c r="E304">
        <v>-8</v>
      </c>
      <c r="F304">
        <v>-8</v>
      </c>
      <c r="G304">
        <v>0</v>
      </c>
      <c r="H304">
        <v>0</v>
      </c>
      <c r="I304">
        <v>0</v>
      </c>
      <c r="J304" t="s">
        <v>391</v>
      </c>
      <c r="K304" t="s">
        <v>1048</v>
      </c>
      <c r="L304">
        <v>0.12977666913800001</v>
      </c>
      <c r="M304" t="s">
        <v>14</v>
      </c>
    </row>
    <row r="305" spans="1:13" x14ac:dyDescent="0.35">
      <c r="A305" t="s">
        <v>1504</v>
      </c>
      <c r="B305" t="s">
        <v>1505</v>
      </c>
      <c r="C305" t="s">
        <v>13</v>
      </c>
      <c r="D305">
        <v>9</v>
      </c>
      <c r="E305">
        <v>9</v>
      </c>
      <c r="F305">
        <v>9</v>
      </c>
      <c r="G305">
        <v>0</v>
      </c>
      <c r="H305">
        <v>0</v>
      </c>
      <c r="I305">
        <v>0</v>
      </c>
      <c r="J305" t="s">
        <v>208</v>
      </c>
      <c r="K305" t="s">
        <v>507</v>
      </c>
      <c r="L305">
        <v>9.4842894951299994E-2</v>
      </c>
      <c r="M305" t="s">
        <v>14</v>
      </c>
    </row>
    <row r="306" spans="1:13" x14ac:dyDescent="0.35">
      <c r="A306" t="s">
        <v>870</v>
      </c>
      <c r="B306" t="s">
        <v>871</v>
      </c>
      <c r="C306" t="s">
        <v>13</v>
      </c>
      <c r="D306">
        <v>9</v>
      </c>
      <c r="E306">
        <v>9</v>
      </c>
      <c r="F306">
        <v>9</v>
      </c>
      <c r="G306">
        <v>0</v>
      </c>
      <c r="H306">
        <v>0</v>
      </c>
      <c r="I306">
        <v>0</v>
      </c>
      <c r="J306" t="s">
        <v>7</v>
      </c>
      <c r="K306" t="s">
        <v>857</v>
      </c>
      <c r="L306">
        <v>0.116448939999</v>
      </c>
      <c r="M306" t="s">
        <v>14</v>
      </c>
    </row>
    <row r="307" spans="1:13" x14ac:dyDescent="0.35">
      <c r="A307" t="s">
        <v>895</v>
      </c>
      <c r="B307" t="s">
        <v>896</v>
      </c>
      <c r="C307" t="s">
        <v>13</v>
      </c>
      <c r="D307">
        <v>1</v>
      </c>
      <c r="E307">
        <v>1</v>
      </c>
      <c r="F307">
        <v>1</v>
      </c>
      <c r="G307">
        <v>0</v>
      </c>
      <c r="H307">
        <v>0</v>
      </c>
      <c r="I307">
        <v>0</v>
      </c>
      <c r="J307" t="s">
        <v>7</v>
      </c>
      <c r="K307" t="s">
        <v>888</v>
      </c>
      <c r="L307">
        <v>1.5453665299799999E-2</v>
      </c>
      <c r="M307" t="s">
        <v>14</v>
      </c>
    </row>
    <row r="308" spans="1:13" x14ac:dyDescent="0.35">
      <c r="A308" t="s">
        <v>1498</v>
      </c>
      <c r="B308" t="s">
        <v>1499</v>
      </c>
      <c r="C308" t="s">
        <v>13</v>
      </c>
      <c r="D308">
        <v>28</v>
      </c>
      <c r="E308">
        <v>28</v>
      </c>
      <c r="F308">
        <v>28</v>
      </c>
      <c r="G308">
        <v>0</v>
      </c>
      <c r="H308">
        <v>0</v>
      </c>
      <c r="I308">
        <v>0</v>
      </c>
      <c r="J308" t="s">
        <v>122</v>
      </c>
      <c r="K308" t="s">
        <v>664</v>
      </c>
      <c r="L308">
        <v>5.3348474067399998</v>
      </c>
      <c r="M308" t="s">
        <v>14</v>
      </c>
    </row>
    <row r="309" spans="1:13" x14ac:dyDescent="0.35">
      <c r="A309" t="s">
        <v>415</v>
      </c>
      <c r="B309" t="s">
        <v>416</v>
      </c>
      <c r="C309" t="s">
        <v>13</v>
      </c>
      <c r="D309">
        <v>2</v>
      </c>
      <c r="E309">
        <v>2</v>
      </c>
      <c r="F309">
        <v>2</v>
      </c>
      <c r="G309">
        <v>0</v>
      </c>
      <c r="H309">
        <v>0</v>
      </c>
      <c r="I309">
        <v>0</v>
      </c>
      <c r="J309" t="s">
        <v>7</v>
      </c>
      <c r="K309" t="s">
        <v>394</v>
      </c>
      <c r="L309">
        <v>1.08573411501E-2</v>
      </c>
      <c r="M309" t="s">
        <v>14</v>
      </c>
    </row>
    <row r="310" spans="1:13" x14ac:dyDescent="0.35">
      <c r="A310" t="s">
        <v>1316</v>
      </c>
      <c r="B310" t="s">
        <v>1317</v>
      </c>
      <c r="C310" t="s">
        <v>13</v>
      </c>
      <c r="D310">
        <v>-46</v>
      </c>
      <c r="E310">
        <v>-46</v>
      </c>
      <c r="F310">
        <v>-46</v>
      </c>
      <c r="G310">
        <v>0</v>
      </c>
      <c r="H310">
        <v>0</v>
      </c>
      <c r="I310">
        <v>0</v>
      </c>
      <c r="J310" t="s">
        <v>391</v>
      </c>
      <c r="K310" t="s">
        <v>1252</v>
      </c>
      <c r="L310">
        <v>0.80241591917400001</v>
      </c>
      <c r="M310" t="s">
        <v>14</v>
      </c>
    </row>
    <row r="311" spans="1:13" x14ac:dyDescent="0.35">
      <c r="A311" t="s">
        <v>1013</v>
      </c>
      <c r="B311" t="s">
        <v>1014</v>
      </c>
      <c r="C311" t="s">
        <v>13</v>
      </c>
      <c r="D311">
        <v>7</v>
      </c>
      <c r="E311">
        <v>7</v>
      </c>
      <c r="F311">
        <v>7</v>
      </c>
      <c r="G311">
        <v>0</v>
      </c>
      <c r="H311">
        <v>0</v>
      </c>
      <c r="I311">
        <v>0</v>
      </c>
      <c r="J311" t="s">
        <v>391</v>
      </c>
      <c r="K311" t="s">
        <v>944</v>
      </c>
      <c r="L311">
        <v>3.7059193201100002E-2</v>
      </c>
      <c r="M311" t="s">
        <v>14</v>
      </c>
    </row>
    <row r="312" spans="1:13" x14ac:dyDescent="0.35">
      <c r="A312" t="s">
        <v>482</v>
      </c>
      <c r="B312" t="s">
        <v>483</v>
      </c>
      <c r="C312" t="s">
        <v>13</v>
      </c>
      <c r="D312">
        <v>2</v>
      </c>
      <c r="E312">
        <v>2</v>
      </c>
      <c r="F312">
        <v>2</v>
      </c>
      <c r="G312">
        <v>0</v>
      </c>
      <c r="H312">
        <v>0</v>
      </c>
      <c r="I312">
        <v>0</v>
      </c>
      <c r="J312" t="s">
        <v>208</v>
      </c>
      <c r="K312" t="s">
        <v>461</v>
      </c>
      <c r="L312">
        <v>2.1695755649599999E-2</v>
      </c>
      <c r="M312" t="s">
        <v>14</v>
      </c>
    </row>
    <row r="313" spans="1:13" x14ac:dyDescent="0.35">
      <c r="A313" t="s">
        <v>70</v>
      </c>
      <c r="B313" t="s">
        <v>71</v>
      </c>
      <c r="C313" t="s">
        <v>13</v>
      </c>
      <c r="D313">
        <v>1</v>
      </c>
      <c r="E313">
        <v>1</v>
      </c>
      <c r="F313">
        <v>1</v>
      </c>
      <c r="G313">
        <v>0</v>
      </c>
      <c r="H313">
        <v>0</v>
      </c>
      <c r="I313">
        <v>0</v>
      </c>
      <c r="J313" t="s">
        <v>7</v>
      </c>
      <c r="K313" t="s">
        <v>69</v>
      </c>
      <c r="L313">
        <v>0.121625117049</v>
      </c>
      <c r="M313" t="s">
        <v>14</v>
      </c>
    </row>
    <row r="314" spans="1:13" x14ac:dyDescent="0.35">
      <c r="A314" t="s">
        <v>447</v>
      </c>
      <c r="B314" t="s">
        <v>448</v>
      </c>
      <c r="C314" t="s">
        <v>13</v>
      </c>
      <c r="D314">
        <v>2</v>
      </c>
      <c r="E314">
        <v>2</v>
      </c>
      <c r="F314">
        <v>2</v>
      </c>
      <c r="G314">
        <v>0</v>
      </c>
      <c r="H314">
        <v>0</v>
      </c>
      <c r="I314">
        <v>0</v>
      </c>
      <c r="J314" t="s">
        <v>7</v>
      </c>
      <c r="K314" t="s">
        <v>394</v>
      </c>
      <c r="L314">
        <v>3.4000129581000002E-2</v>
      </c>
      <c r="M314" t="s">
        <v>14</v>
      </c>
    </row>
    <row r="315" spans="1:13" x14ac:dyDescent="0.35">
      <c r="A315" t="s">
        <v>124</v>
      </c>
      <c r="B315" t="s">
        <v>125</v>
      </c>
      <c r="C315" t="s">
        <v>13</v>
      </c>
      <c r="D315">
        <v>1</v>
      </c>
      <c r="E315">
        <v>1</v>
      </c>
      <c r="F315">
        <v>1</v>
      </c>
      <c r="G315">
        <v>0</v>
      </c>
      <c r="H315">
        <v>0</v>
      </c>
      <c r="I315">
        <v>0</v>
      </c>
      <c r="J315" t="s">
        <v>122</v>
      </c>
      <c r="K315" t="s">
        <v>123</v>
      </c>
      <c r="L315">
        <v>7.9380723995199996E-3</v>
      </c>
      <c r="M315" t="s">
        <v>14</v>
      </c>
    </row>
    <row r="316" spans="1:13" x14ac:dyDescent="0.35">
      <c r="A316" t="s">
        <v>1065</v>
      </c>
      <c r="B316" t="s">
        <v>1066</v>
      </c>
      <c r="C316" t="s">
        <v>13</v>
      </c>
      <c r="D316">
        <v>243</v>
      </c>
      <c r="E316">
        <v>243</v>
      </c>
      <c r="F316">
        <v>243</v>
      </c>
      <c r="G316">
        <v>0</v>
      </c>
      <c r="H316">
        <v>0</v>
      </c>
      <c r="I316">
        <v>0</v>
      </c>
      <c r="J316" t="s">
        <v>391</v>
      </c>
      <c r="K316" t="s">
        <v>1048</v>
      </c>
      <c r="L316">
        <v>1.15935992835</v>
      </c>
      <c r="M316" t="s">
        <v>14</v>
      </c>
    </row>
    <row r="317" spans="1:13" x14ac:dyDescent="0.35">
      <c r="A317" t="s">
        <v>480</v>
      </c>
      <c r="B317" t="s">
        <v>481</v>
      </c>
      <c r="C317" t="s">
        <v>13</v>
      </c>
      <c r="D317">
        <v>2</v>
      </c>
      <c r="E317">
        <v>2</v>
      </c>
      <c r="F317">
        <v>2</v>
      </c>
      <c r="G317">
        <v>0</v>
      </c>
      <c r="H317">
        <v>0</v>
      </c>
      <c r="I317">
        <v>0</v>
      </c>
      <c r="J317" t="s">
        <v>208</v>
      </c>
      <c r="K317" t="s">
        <v>461</v>
      </c>
      <c r="L317">
        <v>3.4763625000900002E-2</v>
      </c>
      <c r="M317" t="s">
        <v>14</v>
      </c>
    </row>
    <row r="318" spans="1:13" x14ac:dyDescent="0.35">
      <c r="A318" t="s">
        <v>1098</v>
      </c>
      <c r="B318" t="s">
        <v>1099</v>
      </c>
      <c r="C318" t="s">
        <v>13</v>
      </c>
      <c r="D318">
        <v>1</v>
      </c>
      <c r="E318">
        <v>1</v>
      </c>
      <c r="F318">
        <v>1</v>
      </c>
      <c r="G318">
        <v>0</v>
      </c>
      <c r="H318">
        <v>0</v>
      </c>
      <c r="I318">
        <v>0</v>
      </c>
      <c r="J318" t="s">
        <v>208</v>
      </c>
      <c r="K318" t="s">
        <v>1048</v>
      </c>
      <c r="L318">
        <v>1.7340903651500001E-2</v>
      </c>
      <c r="M318" t="s">
        <v>14</v>
      </c>
    </row>
    <row r="319" spans="1:13" x14ac:dyDescent="0.35">
      <c r="A319" t="s">
        <v>1273</v>
      </c>
      <c r="B319" t="s">
        <v>1274</v>
      </c>
      <c r="C319" t="s">
        <v>13</v>
      </c>
      <c r="D319">
        <v>1</v>
      </c>
      <c r="E319">
        <v>1</v>
      </c>
      <c r="F319">
        <v>1</v>
      </c>
      <c r="G319">
        <v>0</v>
      </c>
      <c r="H319">
        <v>0</v>
      </c>
      <c r="I319">
        <v>0</v>
      </c>
      <c r="J319" t="s">
        <v>391</v>
      </c>
      <c r="K319" t="s">
        <v>1252</v>
      </c>
      <c r="L319">
        <v>1.1901258199499999E-2</v>
      </c>
      <c r="M319" t="s">
        <v>14</v>
      </c>
    </row>
    <row r="320" spans="1:13" x14ac:dyDescent="0.35">
      <c r="A320" t="s">
        <v>1312</v>
      </c>
      <c r="B320" t="s">
        <v>1313</v>
      </c>
      <c r="C320" t="s">
        <v>13</v>
      </c>
      <c r="D320">
        <v>9</v>
      </c>
      <c r="E320">
        <v>9</v>
      </c>
      <c r="F320">
        <v>9</v>
      </c>
      <c r="G320">
        <v>0</v>
      </c>
      <c r="H320">
        <v>0</v>
      </c>
      <c r="I320">
        <v>0</v>
      </c>
      <c r="J320" t="s">
        <v>391</v>
      </c>
      <c r="K320" t="s">
        <v>1252</v>
      </c>
      <c r="L320">
        <v>3.0533982753E-2</v>
      </c>
      <c r="M320" t="s">
        <v>14</v>
      </c>
    </row>
    <row r="321" spans="1:13" x14ac:dyDescent="0.35">
      <c r="A321" t="s">
        <v>226</v>
      </c>
      <c r="B321" t="s">
        <v>227</v>
      </c>
      <c r="C321" t="s">
        <v>13</v>
      </c>
      <c r="D321">
        <v>1</v>
      </c>
      <c r="E321">
        <v>1</v>
      </c>
      <c r="F321">
        <v>1</v>
      </c>
      <c r="G321">
        <v>0</v>
      </c>
      <c r="H321">
        <v>0</v>
      </c>
      <c r="I321">
        <v>0</v>
      </c>
      <c r="J321" t="s">
        <v>208</v>
      </c>
      <c r="K321" t="s">
        <v>209</v>
      </c>
      <c r="L321">
        <v>0.18341124945000001</v>
      </c>
      <c r="M321" t="s">
        <v>14</v>
      </c>
    </row>
    <row r="322" spans="1:13" x14ac:dyDescent="0.35">
      <c r="A322" t="s">
        <v>226</v>
      </c>
      <c r="B322" t="s">
        <v>227</v>
      </c>
      <c r="C322" t="s">
        <v>13</v>
      </c>
      <c r="D322">
        <v>-1</v>
      </c>
      <c r="E322">
        <v>-1</v>
      </c>
      <c r="F322">
        <v>-1</v>
      </c>
      <c r="G322">
        <v>0</v>
      </c>
      <c r="H322">
        <v>0</v>
      </c>
      <c r="I322">
        <v>0</v>
      </c>
      <c r="J322" t="s">
        <v>208</v>
      </c>
      <c r="K322" t="s">
        <v>209</v>
      </c>
      <c r="L322">
        <v>0.18341124945000001</v>
      </c>
      <c r="M322" t="s">
        <v>14</v>
      </c>
    </row>
    <row r="323" spans="1:13" x14ac:dyDescent="0.35">
      <c r="A323" t="s">
        <v>357</v>
      </c>
      <c r="B323" t="s">
        <v>358</v>
      </c>
      <c r="C323" t="s">
        <v>13</v>
      </c>
      <c r="D323">
        <v>1</v>
      </c>
      <c r="E323">
        <v>1</v>
      </c>
      <c r="F323">
        <v>1</v>
      </c>
      <c r="G323">
        <v>0</v>
      </c>
      <c r="H323">
        <v>0</v>
      </c>
      <c r="I323">
        <v>0</v>
      </c>
      <c r="J323" t="s">
        <v>7</v>
      </c>
      <c r="K323" t="s">
        <v>346</v>
      </c>
      <c r="L323">
        <v>9.9787064002300006E-3</v>
      </c>
      <c r="M323" t="s">
        <v>14</v>
      </c>
    </row>
    <row r="324" spans="1:13" x14ac:dyDescent="0.35">
      <c r="A324" t="s">
        <v>179</v>
      </c>
      <c r="B324" t="s">
        <v>180</v>
      </c>
      <c r="C324" t="s">
        <v>13</v>
      </c>
      <c r="D324">
        <v>2</v>
      </c>
      <c r="E324">
        <v>2</v>
      </c>
      <c r="F324">
        <v>2</v>
      </c>
      <c r="G324">
        <v>0</v>
      </c>
      <c r="H324">
        <v>0</v>
      </c>
      <c r="I324">
        <v>0</v>
      </c>
      <c r="J324" t="s">
        <v>122</v>
      </c>
      <c r="K324" t="s">
        <v>160</v>
      </c>
      <c r="L324">
        <v>0.35161010604999998</v>
      </c>
      <c r="M324" t="s">
        <v>14</v>
      </c>
    </row>
    <row r="325" spans="1:13" x14ac:dyDescent="0.35">
      <c r="A325" t="s">
        <v>1314</v>
      </c>
      <c r="B325" t="s">
        <v>1315</v>
      </c>
      <c r="C325" t="s">
        <v>13</v>
      </c>
      <c r="D325">
        <v>1</v>
      </c>
      <c r="E325">
        <v>1</v>
      </c>
      <c r="F325">
        <v>1</v>
      </c>
      <c r="G325">
        <v>0</v>
      </c>
      <c r="H325">
        <v>0</v>
      </c>
      <c r="I325">
        <v>0</v>
      </c>
      <c r="J325" t="s">
        <v>391</v>
      </c>
      <c r="K325" t="s">
        <v>1252</v>
      </c>
      <c r="L325">
        <v>1.4597039859999999E-2</v>
      </c>
      <c r="M325" t="s">
        <v>14</v>
      </c>
    </row>
    <row r="326" spans="1:13" x14ac:dyDescent="0.35">
      <c r="A326" t="s">
        <v>621</v>
      </c>
      <c r="B326" t="s">
        <v>622</v>
      </c>
      <c r="C326" t="s">
        <v>13</v>
      </c>
      <c r="D326">
        <v>220</v>
      </c>
      <c r="E326">
        <v>220</v>
      </c>
      <c r="F326">
        <v>220</v>
      </c>
      <c r="G326">
        <v>0</v>
      </c>
      <c r="H326">
        <v>0</v>
      </c>
      <c r="I326">
        <v>0</v>
      </c>
      <c r="J326" t="s">
        <v>122</v>
      </c>
      <c r="K326" t="s">
        <v>576</v>
      </c>
      <c r="L326">
        <v>2.7244839891899999</v>
      </c>
      <c r="M326" t="s">
        <v>14</v>
      </c>
    </row>
    <row r="327" spans="1:13" x14ac:dyDescent="0.35">
      <c r="A327" t="s">
        <v>1073</v>
      </c>
      <c r="B327" t="s">
        <v>1074</v>
      </c>
      <c r="C327" t="s">
        <v>13</v>
      </c>
      <c r="D327">
        <v>61</v>
      </c>
      <c r="E327">
        <v>61</v>
      </c>
      <c r="F327">
        <v>61</v>
      </c>
      <c r="G327">
        <v>0</v>
      </c>
      <c r="H327">
        <v>0</v>
      </c>
      <c r="I327">
        <v>0</v>
      </c>
      <c r="J327" t="s">
        <v>391</v>
      </c>
      <c r="K327" t="s">
        <v>1048</v>
      </c>
      <c r="L327">
        <v>0.119541839293</v>
      </c>
      <c r="M327" t="s">
        <v>14</v>
      </c>
    </row>
    <row r="328" spans="1:13" x14ac:dyDescent="0.35">
      <c r="A328" t="s">
        <v>965</v>
      </c>
      <c r="B328" t="s">
        <v>966</v>
      </c>
      <c r="C328" t="s">
        <v>13</v>
      </c>
      <c r="D328">
        <v>1</v>
      </c>
      <c r="E328">
        <v>1</v>
      </c>
      <c r="F328">
        <v>1</v>
      </c>
      <c r="G328">
        <v>0</v>
      </c>
      <c r="H328">
        <v>0</v>
      </c>
      <c r="I328">
        <v>0</v>
      </c>
      <c r="J328" t="s">
        <v>7</v>
      </c>
      <c r="K328" t="s">
        <v>944</v>
      </c>
      <c r="L328">
        <v>8.2738464898199998E-2</v>
      </c>
      <c r="M328" t="s">
        <v>14</v>
      </c>
    </row>
    <row r="329" spans="1:13" x14ac:dyDescent="0.35">
      <c r="A329" t="s">
        <v>640</v>
      </c>
      <c r="B329" t="s">
        <v>641</v>
      </c>
      <c r="C329" t="s">
        <v>13</v>
      </c>
      <c r="D329">
        <v>1</v>
      </c>
      <c r="E329">
        <v>1</v>
      </c>
      <c r="F329">
        <v>1</v>
      </c>
      <c r="G329">
        <v>0</v>
      </c>
      <c r="H329">
        <v>0</v>
      </c>
      <c r="I329">
        <v>0</v>
      </c>
      <c r="J329" t="s">
        <v>122</v>
      </c>
      <c r="K329" t="s">
        <v>625</v>
      </c>
      <c r="L329">
        <v>4.6576689998499999E-3</v>
      </c>
      <c r="M329" t="s">
        <v>14</v>
      </c>
    </row>
    <row r="330" spans="1:13" x14ac:dyDescent="0.35">
      <c r="A330" t="s">
        <v>799</v>
      </c>
      <c r="B330" t="s">
        <v>800</v>
      </c>
      <c r="C330" t="s">
        <v>13</v>
      </c>
      <c r="D330">
        <v>1</v>
      </c>
      <c r="E330">
        <v>1</v>
      </c>
      <c r="F330">
        <v>1</v>
      </c>
      <c r="G330">
        <v>0</v>
      </c>
      <c r="H330">
        <v>0</v>
      </c>
      <c r="I330">
        <v>0</v>
      </c>
      <c r="J330" t="s">
        <v>7</v>
      </c>
      <c r="K330" t="s">
        <v>794</v>
      </c>
      <c r="L330">
        <v>7.1301346251600006E-2</v>
      </c>
      <c r="M330" t="s">
        <v>14</v>
      </c>
    </row>
    <row r="331" spans="1:13" x14ac:dyDescent="0.35">
      <c r="A331" t="s">
        <v>106</v>
      </c>
      <c r="B331" t="s">
        <v>107</v>
      </c>
      <c r="C331" t="s">
        <v>13</v>
      </c>
      <c r="D331">
        <v>34</v>
      </c>
      <c r="E331">
        <v>34</v>
      </c>
      <c r="F331">
        <v>34</v>
      </c>
      <c r="G331">
        <v>0</v>
      </c>
      <c r="H331">
        <v>0</v>
      </c>
      <c r="I331">
        <v>0</v>
      </c>
      <c r="J331" t="s">
        <v>7</v>
      </c>
      <c r="K331" t="s">
        <v>97</v>
      </c>
      <c r="L331">
        <v>0.73111335780599995</v>
      </c>
      <c r="M331" t="s">
        <v>14</v>
      </c>
    </row>
    <row r="332" spans="1:13" x14ac:dyDescent="0.35">
      <c r="A332" t="s">
        <v>37</v>
      </c>
      <c r="B332" t="s">
        <v>38</v>
      </c>
      <c r="C332" t="s">
        <v>13</v>
      </c>
      <c r="D332">
        <v>14</v>
      </c>
      <c r="E332">
        <v>14</v>
      </c>
      <c r="F332">
        <v>14</v>
      </c>
      <c r="G332">
        <v>0</v>
      </c>
      <c r="H332">
        <v>0</v>
      </c>
      <c r="I332">
        <v>0</v>
      </c>
      <c r="J332" t="s">
        <v>7</v>
      </c>
      <c r="K332" t="s">
        <v>8</v>
      </c>
      <c r="L332">
        <v>0.344093757753</v>
      </c>
      <c r="M332" t="s">
        <v>14</v>
      </c>
    </row>
    <row r="333" spans="1:13" x14ac:dyDescent="0.35">
      <c r="A333" t="s">
        <v>39</v>
      </c>
      <c r="B333" t="s">
        <v>40</v>
      </c>
      <c r="C333" t="s">
        <v>13</v>
      </c>
      <c r="D333">
        <v>10</v>
      </c>
      <c r="E333">
        <v>10</v>
      </c>
      <c r="F333">
        <v>10</v>
      </c>
      <c r="G333">
        <v>0</v>
      </c>
      <c r="H333">
        <v>0</v>
      </c>
      <c r="I333">
        <v>0</v>
      </c>
      <c r="J333" t="s">
        <v>7</v>
      </c>
      <c r="K333" t="s">
        <v>8</v>
      </c>
      <c r="L333">
        <v>0.418344114702</v>
      </c>
      <c r="M333" t="s">
        <v>14</v>
      </c>
    </row>
    <row r="334" spans="1:13" x14ac:dyDescent="0.35">
      <c r="A334" t="s">
        <v>1193</v>
      </c>
      <c r="B334" t="s">
        <v>1194</v>
      </c>
      <c r="C334" t="s">
        <v>13</v>
      </c>
      <c r="D334">
        <v>1</v>
      </c>
      <c r="E334">
        <v>1</v>
      </c>
      <c r="F334">
        <v>1</v>
      </c>
      <c r="G334">
        <v>0</v>
      </c>
      <c r="H334">
        <v>0</v>
      </c>
      <c r="I334">
        <v>0</v>
      </c>
      <c r="J334" t="s">
        <v>122</v>
      </c>
      <c r="K334" t="s">
        <v>1174</v>
      </c>
      <c r="L334">
        <v>5.13593258484E-2</v>
      </c>
      <c r="M334" t="s">
        <v>14</v>
      </c>
    </row>
    <row r="335" spans="1:13" x14ac:dyDescent="0.35">
      <c r="A335" t="s">
        <v>49</v>
      </c>
      <c r="B335" t="s">
        <v>50</v>
      </c>
      <c r="C335" t="s">
        <v>13</v>
      </c>
      <c r="D335">
        <v>10</v>
      </c>
      <c r="E335">
        <v>10</v>
      </c>
      <c r="F335">
        <v>10</v>
      </c>
      <c r="G335">
        <v>0</v>
      </c>
      <c r="H335">
        <v>0</v>
      </c>
      <c r="I335">
        <v>0</v>
      </c>
      <c r="J335" t="s">
        <v>7</v>
      </c>
      <c r="K335" t="s">
        <v>8</v>
      </c>
      <c r="L335">
        <v>0.162204840553</v>
      </c>
      <c r="M335" t="s">
        <v>14</v>
      </c>
    </row>
    <row r="336" spans="1:13" x14ac:dyDescent="0.35">
      <c r="A336" t="s">
        <v>41</v>
      </c>
      <c r="B336" t="s">
        <v>42</v>
      </c>
      <c r="C336" t="s">
        <v>13</v>
      </c>
      <c r="D336">
        <v>12</v>
      </c>
      <c r="E336">
        <v>12</v>
      </c>
      <c r="F336">
        <v>12</v>
      </c>
      <c r="G336">
        <v>0</v>
      </c>
      <c r="H336">
        <v>0</v>
      </c>
      <c r="I336">
        <v>0</v>
      </c>
      <c r="J336" t="s">
        <v>7</v>
      </c>
      <c r="K336" t="s">
        <v>8</v>
      </c>
      <c r="L336">
        <v>0.22131880709999999</v>
      </c>
      <c r="M336" t="s">
        <v>14</v>
      </c>
    </row>
    <row r="337" spans="1:13" x14ac:dyDescent="0.35">
      <c r="A337" t="s">
        <v>43</v>
      </c>
      <c r="B337" t="s">
        <v>44</v>
      </c>
      <c r="C337" t="s">
        <v>13</v>
      </c>
      <c r="D337">
        <v>11</v>
      </c>
      <c r="E337">
        <v>11</v>
      </c>
      <c r="F337">
        <v>11</v>
      </c>
      <c r="G337">
        <v>0</v>
      </c>
      <c r="H337">
        <v>0</v>
      </c>
      <c r="I337">
        <v>0</v>
      </c>
      <c r="J337" t="s">
        <v>7</v>
      </c>
      <c r="K337" t="s">
        <v>8</v>
      </c>
      <c r="L337">
        <v>0.17241048815000001</v>
      </c>
      <c r="M337" t="s">
        <v>14</v>
      </c>
    </row>
    <row r="338" spans="1:13" x14ac:dyDescent="0.35">
      <c r="A338" t="s">
        <v>1144</v>
      </c>
      <c r="B338" t="s">
        <v>1145</v>
      </c>
      <c r="C338" t="s">
        <v>13</v>
      </c>
      <c r="D338">
        <v>2</v>
      </c>
      <c r="E338">
        <v>2</v>
      </c>
      <c r="F338">
        <v>2</v>
      </c>
      <c r="G338">
        <v>0</v>
      </c>
      <c r="H338">
        <v>0</v>
      </c>
      <c r="I338">
        <v>0</v>
      </c>
      <c r="J338" t="s">
        <v>208</v>
      </c>
      <c r="K338" t="s">
        <v>1131</v>
      </c>
      <c r="L338">
        <v>7.7691661981800003E-3</v>
      </c>
      <c r="M338" t="s">
        <v>14</v>
      </c>
    </row>
    <row r="339" spans="1:13" x14ac:dyDescent="0.35">
      <c r="A339" t="s">
        <v>1104</v>
      </c>
      <c r="B339" t="s">
        <v>1105</v>
      </c>
      <c r="C339" t="s">
        <v>13</v>
      </c>
      <c r="D339">
        <v>2</v>
      </c>
      <c r="E339">
        <v>2</v>
      </c>
      <c r="F339">
        <v>2</v>
      </c>
      <c r="G339">
        <v>0</v>
      </c>
      <c r="H339">
        <v>0</v>
      </c>
      <c r="I339">
        <v>0</v>
      </c>
      <c r="J339" t="s">
        <v>208</v>
      </c>
      <c r="K339" t="s">
        <v>1048</v>
      </c>
      <c r="L339">
        <v>4.5920195568999997E-2</v>
      </c>
      <c r="M339" t="s">
        <v>14</v>
      </c>
    </row>
    <row r="340" spans="1:13" x14ac:dyDescent="0.35">
      <c r="A340" t="s">
        <v>957</v>
      </c>
      <c r="B340" t="s">
        <v>958</v>
      </c>
      <c r="C340" t="s">
        <v>13</v>
      </c>
      <c r="D340">
        <v>2</v>
      </c>
      <c r="E340">
        <v>2</v>
      </c>
      <c r="F340">
        <v>2</v>
      </c>
      <c r="G340">
        <v>0</v>
      </c>
      <c r="H340">
        <v>0</v>
      </c>
      <c r="I340">
        <v>0</v>
      </c>
      <c r="J340" t="s">
        <v>7</v>
      </c>
      <c r="K340" t="s">
        <v>944</v>
      </c>
      <c r="L340">
        <v>1.12345E-2</v>
      </c>
      <c r="M340" t="s">
        <v>14</v>
      </c>
    </row>
    <row r="341" spans="1:13" x14ac:dyDescent="0.35">
      <c r="A341" t="s">
        <v>526</v>
      </c>
      <c r="B341" t="s">
        <v>527</v>
      </c>
      <c r="C341" t="s">
        <v>13</v>
      </c>
      <c r="D341">
        <v>1</v>
      </c>
      <c r="E341">
        <v>1</v>
      </c>
      <c r="F341">
        <v>1</v>
      </c>
      <c r="G341">
        <v>0</v>
      </c>
      <c r="H341">
        <v>0</v>
      </c>
      <c r="I341">
        <v>0</v>
      </c>
      <c r="J341" t="s">
        <v>208</v>
      </c>
      <c r="K341" t="s">
        <v>507</v>
      </c>
      <c r="L341">
        <v>3.9408624999899999E-2</v>
      </c>
      <c r="M341" t="s">
        <v>14</v>
      </c>
    </row>
    <row r="342" spans="1:13" x14ac:dyDescent="0.35">
      <c r="A342" t="s">
        <v>748</v>
      </c>
      <c r="B342" t="s">
        <v>749</v>
      </c>
      <c r="C342" t="s">
        <v>13</v>
      </c>
      <c r="D342">
        <v>1</v>
      </c>
      <c r="E342">
        <v>1</v>
      </c>
      <c r="F342">
        <v>1</v>
      </c>
      <c r="G342">
        <v>0</v>
      </c>
      <c r="H342">
        <v>0</v>
      </c>
      <c r="I342">
        <v>0</v>
      </c>
      <c r="J342" t="s">
        <v>122</v>
      </c>
      <c r="K342" t="s">
        <v>713</v>
      </c>
      <c r="L342">
        <v>3.5211920550300001E-2</v>
      </c>
      <c r="M342" t="s">
        <v>14</v>
      </c>
    </row>
    <row r="343" spans="1:13" x14ac:dyDescent="0.35">
      <c r="A343" t="s">
        <v>181</v>
      </c>
      <c r="B343" t="s">
        <v>182</v>
      </c>
      <c r="C343" t="s">
        <v>13</v>
      </c>
      <c r="D343">
        <v>1</v>
      </c>
      <c r="E343">
        <v>1</v>
      </c>
      <c r="F343">
        <v>1</v>
      </c>
      <c r="G343">
        <v>0</v>
      </c>
      <c r="H343">
        <v>0</v>
      </c>
      <c r="I343">
        <v>0</v>
      </c>
      <c r="J343" t="s">
        <v>122</v>
      </c>
      <c r="K343" t="s">
        <v>160</v>
      </c>
      <c r="L343">
        <v>3.9225519997899999E-2</v>
      </c>
      <c r="M343" t="s">
        <v>14</v>
      </c>
    </row>
    <row r="344" spans="1:13" x14ac:dyDescent="0.35">
      <c r="A344" t="s">
        <v>916</v>
      </c>
      <c r="B344" t="s">
        <v>917</v>
      </c>
      <c r="C344" t="s">
        <v>13</v>
      </c>
      <c r="D344">
        <v>1</v>
      </c>
      <c r="E344">
        <v>1</v>
      </c>
      <c r="F344">
        <v>1</v>
      </c>
      <c r="G344">
        <v>0</v>
      </c>
      <c r="H344">
        <v>0</v>
      </c>
      <c r="I344">
        <v>0</v>
      </c>
      <c r="J344" t="s">
        <v>7</v>
      </c>
      <c r="K344" t="s">
        <v>913</v>
      </c>
      <c r="L344">
        <v>3.9632698999600001E-2</v>
      </c>
      <c r="M344" t="s">
        <v>14</v>
      </c>
    </row>
    <row r="345" spans="1:13" x14ac:dyDescent="0.35">
      <c r="A345" t="s">
        <v>689</v>
      </c>
      <c r="B345" t="s">
        <v>690</v>
      </c>
      <c r="C345" t="s">
        <v>13</v>
      </c>
      <c r="D345">
        <v>71</v>
      </c>
      <c r="E345">
        <v>71</v>
      </c>
      <c r="F345">
        <v>71</v>
      </c>
      <c r="G345">
        <v>0</v>
      </c>
      <c r="H345">
        <v>0</v>
      </c>
      <c r="I345">
        <v>0</v>
      </c>
      <c r="J345" t="s">
        <v>122</v>
      </c>
      <c r="K345" t="s">
        <v>664</v>
      </c>
      <c r="L345">
        <v>1.4907737974099999</v>
      </c>
      <c r="M345" t="s">
        <v>14</v>
      </c>
    </row>
    <row r="346" spans="1:13" x14ac:dyDescent="0.35">
      <c r="A346" t="s">
        <v>265</v>
      </c>
      <c r="B346" t="s">
        <v>266</v>
      </c>
      <c r="C346" t="s">
        <v>13</v>
      </c>
      <c r="D346">
        <v>1</v>
      </c>
      <c r="E346">
        <v>1</v>
      </c>
      <c r="F346">
        <v>1</v>
      </c>
      <c r="G346">
        <v>0</v>
      </c>
      <c r="H346">
        <v>0</v>
      </c>
      <c r="I346">
        <v>0</v>
      </c>
      <c r="J346" t="s">
        <v>7</v>
      </c>
      <c r="K346" t="s">
        <v>260</v>
      </c>
      <c r="L346">
        <v>6.9456755997899999E-3</v>
      </c>
      <c r="M346" t="s">
        <v>14</v>
      </c>
    </row>
    <row r="347" spans="1:13" x14ac:dyDescent="0.35">
      <c r="A347" t="s">
        <v>1285</v>
      </c>
      <c r="B347" t="s">
        <v>1286</v>
      </c>
      <c r="C347" t="s">
        <v>13</v>
      </c>
      <c r="D347">
        <v>5</v>
      </c>
      <c r="E347">
        <v>5</v>
      </c>
      <c r="F347">
        <v>5</v>
      </c>
      <c r="G347">
        <v>0</v>
      </c>
      <c r="H347">
        <v>0</v>
      </c>
      <c r="I347">
        <v>0</v>
      </c>
      <c r="J347" t="s">
        <v>391</v>
      </c>
      <c r="K347" t="s">
        <v>1252</v>
      </c>
      <c r="L347">
        <v>9.3148625000900001E-2</v>
      </c>
      <c r="M347" t="s">
        <v>14</v>
      </c>
    </row>
    <row r="348" spans="1:13" x14ac:dyDescent="0.35">
      <c r="A348" t="s">
        <v>256</v>
      </c>
      <c r="B348" t="s">
        <v>257</v>
      </c>
      <c r="C348" t="s">
        <v>13</v>
      </c>
      <c r="D348">
        <v>1</v>
      </c>
      <c r="E348">
        <v>1</v>
      </c>
      <c r="F348">
        <v>1</v>
      </c>
      <c r="G348">
        <v>0</v>
      </c>
      <c r="H348">
        <v>0</v>
      </c>
      <c r="I348">
        <v>0</v>
      </c>
      <c r="J348" t="s">
        <v>208</v>
      </c>
      <c r="K348" t="s">
        <v>209</v>
      </c>
      <c r="L348">
        <v>4.5887159104999999E-2</v>
      </c>
      <c r="M348" t="s">
        <v>14</v>
      </c>
    </row>
    <row r="349" spans="1:13" x14ac:dyDescent="0.35">
      <c r="A349" t="s">
        <v>27</v>
      </c>
      <c r="B349" t="s">
        <v>28</v>
      </c>
      <c r="C349" t="s">
        <v>13</v>
      </c>
      <c r="D349">
        <v>1</v>
      </c>
      <c r="E349">
        <v>1</v>
      </c>
      <c r="F349">
        <v>1</v>
      </c>
      <c r="G349">
        <v>0</v>
      </c>
      <c r="H349">
        <v>0</v>
      </c>
      <c r="I349">
        <v>0</v>
      </c>
      <c r="J349" t="s">
        <v>7</v>
      </c>
      <c r="K349" t="s">
        <v>8</v>
      </c>
      <c r="L349">
        <v>3.8759625200400001E-2</v>
      </c>
      <c r="M349" t="s">
        <v>14</v>
      </c>
    </row>
    <row r="350" spans="1:13" x14ac:dyDescent="0.35">
      <c r="A350" t="s">
        <v>267</v>
      </c>
      <c r="B350" t="s">
        <v>268</v>
      </c>
      <c r="C350" t="s">
        <v>13</v>
      </c>
      <c r="D350">
        <v>2</v>
      </c>
      <c r="E350">
        <v>2</v>
      </c>
      <c r="F350">
        <v>2</v>
      </c>
      <c r="G350">
        <v>0</v>
      </c>
      <c r="H350">
        <v>0</v>
      </c>
      <c r="I350">
        <v>0</v>
      </c>
      <c r="J350" t="s">
        <v>7</v>
      </c>
      <c r="K350" t="s">
        <v>260</v>
      </c>
      <c r="L350">
        <v>2.533175E-2</v>
      </c>
      <c r="M350" t="s">
        <v>14</v>
      </c>
    </row>
    <row r="351" spans="1:13" x14ac:dyDescent="0.35">
      <c r="A351" t="s">
        <v>646</v>
      </c>
      <c r="B351" t="s">
        <v>647</v>
      </c>
      <c r="C351" t="s">
        <v>13</v>
      </c>
      <c r="D351">
        <v>40</v>
      </c>
      <c r="E351">
        <v>40</v>
      </c>
      <c r="F351">
        <v>40</v>
      </c>
      <c r="G351">
        <v>0</v>
      </c>
      <c r="H351">
        <v>0</v>
      </c>
      <c r="I351">
        <v>0</v>
      </c>
      <c r="J351" t="s">
        <v>122</v>
      </c>
      <c r="K351" t="s">
        <v>625</v>
      </c>
      <c r="L351">
        <v>0.26141774149899999</v>
      </c>
      <c r="M351" t="s">
        <v>14</v>
      </c>
    </row>
    <row r="352" spans="1:13" x14ac:dyDescent="0.35">
      <c r="A352" t="s">
        <v>967</v>
      </c>
      <c r="B352" t="s">
        <v>968</v>
      </c>
      <c r="C352" t="s">
        <v>13</v>
      </c>
      <c r="D352">
        <v>1</v>
      </c>
      <c r="E352">
        <v>1</v>
      </c>
      <c r="F352">
        <v>1</v>
      </c>
      <c r="G352">
        <v>0</v>
      </c>
      <c r="H352">
        <v>0</v>
      </c>
      <c r="I352">
        <v>0</v>
      </c>
      <c r="J352" t="s">
        <v>7</v>
      </c>
      <c r="K352" t="s">
        <v>944</v>
      </c>
      <c r="L352">
        <v>4.9408811816900001E-3</v>
      </c>
      <c r="M352" t="s">
        <v>14</v>
      </c>
    </row>
    <row r="353" spans="1:13" x14ac:dyDescent="0.35">
      <c r="A353" t="s">
        <v>451</v>
      </c>
      <c r="B353" t="s">
        <v>452</v>
      </c>
      <c r="C353" t="s">
        <v>13</v>
      </c>
      <c r="D353">
        <v>-1</v>
      </c>
      <c r="E353">
        <v>-1</v>
      </c>
      <c r="F353">
        <v>-1</v>
      </c>
      <c r="G353">
        <v>0</v>
      </c>
      <c r="H353">
        <v>0</v>
      </c>
      <c r="I353">
        <v>0</v>
      </c>
      <c r="J353" t="s">
        <v>7</v>
      </c>
      <c r="K353" t="s">
        <v>394</v>
      </c>
      <c r="L353">
        <v>3.8764874998799999E-2</v>
      </c>
      <c r="M353" t="s">
        <v>14</v>
      </c>
    </row>
    <row r="354" spans="1:13" x14ac:dyDescent="0.35">
      <c r="A354" t="s">
        <v>918</v>
      </c>
      <c r="B354" t="s">
        <v>919</v>
      </c>
      <c r="C354" t="s">
        <v>13</v>
      </c>
      <c r="D354">
        <v>1</v>
      </c>
      <c r="E354">
        <v>1</v>
      </c>
      <c r="F354">
        <v>1</v>
      </c>
      <c r="G354">
        <v>0</v>
      </c>
      <c r="H354">
        <v>0</v>
      </c>
      <c r="I354">
        <v>0</v>
      </c>
      <c r="J354" t="s">
        <v>7</v>
      </c>
      <c r="K354" t="s">
        <v>913</v>
      </c>
      <c r="L354">
        <v>2.4855875001100002E-2</v>
      </c>
      <c r="M354" t="s">
        <v>14</v>
      </c>
    </row>
    <row r="355" spans="1:13" x14ac:dyDescent="0.35">
      <c r="A355" t="s">
        <v>1234</v>
      </c>
      <c r="B355" t="s">
        <v>1235</v>
      </c>
      <c r="C355" t="s">
        <v>13</v>
      </c>
      <c r="D355">
        <v>2</v>
      </c>
      <c r="E355">
        <v>2</v>
      </c>
      <c r="F355">
        <v>2</v>
      </c>
      <c r="G355">
        <v>0</v>
      </c>
      <c r="H355">
        <v>0</v>
      </c>
      <c r="I355">
        <v>0</v>
      </c>
      <c r="J355" t="s">
        <v>391</v>
      </c>
      <c r="K355" t="s">
        <v>1225</v>
      </c>
      <c r="L355">
        <v>1.94938703505E-2</v>
      </c>
      <c r="M355" t="s">
        <v>14</v>
      </c>
    </row>
    <row r="356" spans="1:13" x14ac:dyDescent="0.35">
      <c r="A356" t="s">
        <v>726</v>
      </c>
      <c r="B356" t="s">
        <v>727</v>
      </c>
      <c r="C356" t="s">
        <v>13</v>
      </c>
      <c r="D356">
        <v>36</v>
      </c>
      <c r="E356">
        <v>36</v>
      </c>
      <c r="F356">
        <v>36</v>
      </c>
      <c r="G356">
        <v>0</v>
      </c>
      <c r="H356">
        <v>0</v>
      </c>
      <c r="I356">
        <v>0</v>
      </c>
      <c r="J356" t="s">
        <v>122</v>
      </c>
      <c r="K356" t="s">
        <v>713</v>
      </c>
      <c r="L356">
        <v>0.16843614085</v>
      </c>
      <c r="M356" t="s">
        <v>14</v>
      </c>
    </row>
    <row r="357" spans="1:13" x14ac:dyDescent="0.35">
      <c r="A357" t="s">
        <v>1041</v>
      </c>
      <c r="B357" t="s">
        <v>1042</v>
      </c>
      <c r="C357" t="s">
        <v>13</v>
      </c>
      <c r="D357">
        <v>76</v>
      </c>
      <c r="E357">
        <v>76</v>
      </c>
      <c r="F357">
        <v>76</v>
      </c>
      <c r="G357">
        <v>0</v>
      </c>
      <c r="H357">
        <v>0</v>
      </c>
      <c r="I357">
        <v>0</v>
      </c>
      <c r="J357" t="s">
        <v>391</v>
      </c>
      <c r="K357" t="s">
        <v>944</v>
      </c>
      <c r="L357">
        <v>0.16841785309999999</v>
      </c>
      <c r="M357" t="s">
        <v>14</v>
      </c>
    </row>
    <row r="358" spans="1:13" x14ac:dyDescent="0.35">
      <c r="A358" t="s">
        <v>177</v>
      </c>
      <c r="B358" t="s">
        <v>178</v>
      </c>
      <c r="C358" t="s">
        <v>13</v>
      </c>
      <c r="D358">
        <v>1</v>
      </c>
      <c r="E358">
        <v>1</v>
      </c>
      <c r="F358">
        <v>1</v>
      </c>
      <c r="G358">
        <v>0</v>
      </c>
      <c r="H358">
        <v>0</v>
      </c>
      <c r="I358">
        <v>0</v>
      </c>
      <c r="J358" t="s">
        <v>122</v>
      </c>
      <c r="K358" t="s">
        <v>160</v>
      </c>
      <c r="L358">
        <v>6.8893505002499994E-2</v>
      </c>
      <c r="M358" t="s">
        <v>14</v>
      </c>
    </row>
    <row r="359" spans="1:13" x14ac:dyDescent="0.35">
      <c r="A359" t="s">
        <v>355</v>
      </c>
      <c r="B359" t="s">
        <v>356</v>
      </c>
      <c r="C359" t="s">
        <v>13</v>
      </c>
      <c r="D359">
        <v>1</v>
      </c>
      <c r="E359">
        <v>1</v>
      </c>
      <c r="F359">
        <v>1</v>
      </c>
      <c r="G359">
        <v>0</v>
      </c>
      <c r="H359">
        <v>0</v>
      </c>
      <c r="I359">
        <v>0</v>
      </c>
      <c r="J359" t="s">
        <v>7</v>
      </c>
      <c r="K359" t="s">
        <v>346</v>
      </c>
      <c r="L359">
        <v>2.2757120899500001E-2</v>
      </c>
      <c r="M359" t="s">
        <v>14</v>
      </c>
    </row>
    <row r="360" spans="1:13" x14ac:dyDescent="0.35">
      <c r="A360" t="s">
        <v>281</v>
      </c>
      <c r="B360" t="s">
        <v>282</v>
      </c>
      <c r="C360" t="s">
        <v>13</v>
      </c>
      <c r="D360">
        <v>-1</v>
      </c>
      <c r="E360">
        <v>-1</v>
      </c>
      <c r="F360">
        <v>-1</v>
      </c>
      <c r="G360">
        <v>0</v>
      </c>
      <c r="H360">
        <v>0</v>
      </c>
      <c r="I360">
        <v>0</v>
      </c>
      <c r="J360" t="s">
        <v>7</v>
      </c>
      <c r="K360" t="s">
        <v>260</v>
      </c>
      <c r="L360">
        <v>3.3072374999099999E-2</v>
      </c>
      <c r="M360" t="s">
        <v>14</v>
      </c>
    </row>
    <row r="361" spans="1:13" x14ac:dyDescent="0.35">
      <c r="A361" t="s">
        <v>128</v>
      </c>
      <c r="B361" t="s">
        <v>129</v>
      </c>
      <c r="C361" t="s">
        <v>13</v>
      </c>
      <c r="D361">
        <v>5</v>
      </c>
      <c r="E361">
        <v>5</v>
      </c>
      <c r="F361">
        <v>5</v>
      </c>
      <c r="G361">
        <v>0</v>
      </c>
      <c r="H361">
        <v>0</v>
      </c>
      <c r="I361">
        <v>0</v>
      </c>
      <c r="J361" t="s">
        <v>122</v>
      </c>
      <c r="K361" t="s">
        <v>123</v>
      </c>
      <c r="L361">
        <v>0.24070554270200001</v>
      </c>
      <c r="M361" t="s">
        <v>14</v>
      </c>
    </row>
    <row r="362" spans="1:13" x14ac:dyDescent="0.35">
      <c r="A362" t="s">
        <v>379</v>
      </c>
      <c r="B362" t="s">
        <v>380</v>
      </c>
      <c r="C362" t="s">
        <v>13</v>
      </c>
      <c r="D362">
        <v>1</v>
      </c>
      <c r="E362">
        <v>1</v>
      </c>
      <c r="F362">
        <v>1</v>
      </c>
      <c r="G362">
        <v>0</v>
      </c>
      <c r="H362">
        <v>0</v>
      </c>
      <c r="I362">
        <v>0</v>
      </c>
      <c r="J362" t="s">
        <v>7</v>
      </c>
      <c r="K362" t="s">
        <v>346</v>
      </c>
      <c r="L362">
        <v>1.3215782081100001E-2</v>
      </c>
      <c r="M362" t="s">
        <v>14</v>
      </c>
    </row>
    <row r="363" spans="1:13" x14ac:dyDescent="0.35">
      <c r="A363" t="s">
        <v>801</v>
      </c>
      <c r="B363" t="s">
        <v>802</v>
      </c>
      <c r="C363" t="s">
        <v>13</v>
      </c>
      <c r="D363">
        <v>2</v>
      </c>
      <c r="E363">
        <v>2</v>
      </c>
      <c r="F363">
        <v>2</v>
      </c>
      <c r="G363">
        <v>0</v>
      </c>
      <c r="H363">
        <v>0</v>
      </c>
      <c r="I363">
        <v>0</v>
      </c>
      <c r="J363" t="s">
        <v>7</v>
      </c>
      <c r="K363" t="s">
        <v>794</v>
      </c>
      <c r="L363">
        <v>2.11947349993E-2</v>
      </c>
      <c r="M363" t="s">
        <v>14</v>
      </c>
    </row>
    <row r="364" spans="1:13" x14ac:dyDescent="0.35">
      <c r="A364" t="s">
        <v>19</v>
      </c>
      <c r="B364" t="s">
        <v>20</v>
      </c>
      <c r="C364" t="s">
        <v>13</v>
      </c>
      <c r="D364">
        <v>1</v>
      </c>
      <c r="E364">
        <v>1</v>
      </c>
      <c r="F364">
        <v>1</v>
      </c>
      <c r="G364">
        <v>0</v>
      </c>
      <c r="H364">
        <v>0</v>
      </c>
      <c r="I364">
        <v>0</v>
      </c>
      <c r="J364" t="s">
        <v>7</v>
      </c>
      <c r="K364" t="s">
        <v>8</v>
      </c>
      <c r="L364">
        <v>5.7541873201699997E-2</v>
      </c>
      <c r="M364" t="s">
        <v>14</v>
      </c>
    </row>
    <row r="365" spans="1:13" x14ac:dyDescent="0.35">
      <c r="A365" t="s">
        <v>1277</v>
      </c>
      <c r="B365" t="s">
        <v>1278</v>
      </c>
      <c r="C365" t="s">
        <v>13</v>
      </c>
      <c r="D365">
        <v>5</v>
      </c>
      <c r="E365">
        <v>5</v>
      </c>
      <c r="F365">
        <v>5</v>
      </c>
      <c r="G365">
        <v>0</v>
      </c>
      <c r="H365">
        <v>0</v>
      </c>
      <c r="I365">
        <v>0</v>
      </c>
      <c r="J365" t="s">
        <v>391</v>
      </c>
      <c r="K365" t="s">
        <v>1252</v>
      </c>
      <c r="L365">
        <v>0.13078750400200001</v>
      </c>
      <c r="M365" t="s">
        <v>14</v>
      </c>
    </row>
    <row r="366" spans="1:13" x14ac:dyDescent="0.35">
      <c r="A366" t="s">
        <v>64</v>
      </c>
      <c r="B366" t="s">
        <v>65</v>
      </c>
      <c r="C366" t="s">
        <v>13</v>
      </c>
      <c r="D366">
        <v>-1</v>
      </c>
      <c r="E366">
        <v>-1</v>
      </c>
      <c r="F366">
        <v>-1</v>
      </c>
      <c r="G366">
        <v>0</v>
      </c>
      <c r="H366">
        <v>0</v>
      </c>
      <c r="I366">
        <v>0</v>
      </c>
      <c r="J366" t="s">
        <v>7</v>
      </c>
      <c r="K366" t="s">
        <v>8</v>
      </c>
      <c r="L366">
        <v>3.6904500000799999E-2</v>
      </c>
      <c r="M366" t="s">
        <v>14</v>
      </c>
    </row>
    <row r="367" spans="1:13" x14ac:dyDescent="0.35">
      <c r="A367" t="s">
        <v>654</v>
      </c>
      <c r="B367" t="s">
        <v>655</v>
      </c>
      <c r="C367" t="s">
        <v>13</v>
      </c>
      <c r="D367">
        <v>-1</v>
      </c>
      <c r="E367">
        <v>-1</v>
      </c>
      <c r="F367">
        <v>-1</v>
      </c>
      <c r="G367">
        <v>0</v>
      </c>
      <c r="H367">
        <v>0</v>
      </c>
      <c r="I367">
        <v>0</v>
      </c>
      <c r="J367" t="s">
        <v>122</v>
      </c>
      <c r="K367" t="s">
        <v>625</v>
      </c>
      <c r="L367">
        <v>1.83206406988E-2</v>
      </c>
      <c r="M367" t="s">
        <v>14</v>
      </c>
    </row>
    <row r="368" spans="1:13" x14ac:dyDescent="0.35">
      <c r="A368" t="s">
        <v>1402</v>
      </c>
      <c r="B368" t="s">
        <v>1403</v>
      </c>
      <c r="C368" t="s">
        <v>13</v>
      </c>
      <c r="D368">
        <v>2</v>
      </c>
      <c r="E368">
        <v>2</v>
      </c>
      <c r="F368">
        <v>2</v>
      </c>
      <c r="G368">
        <v>0</v>
      </c>
      <c r="H368">
        <v>0</v>
      </c>
      <c r="I368">
        <v>0</v>
      </c>
      <c r="J368" t="s">
        <v>208</v>
      </c>
      <c r="K368" t="s">
        <v>1391</v>
      </c>
      <c r="L368">
        <v>4.0016625000500003E-2</v>
      </c>
      <c r="M368" t="s">
        <v>14</v>
      </c>
    </row>
    <row r="369" spans="1:13" x14ac:dyDescent="0.35">
      <c r="A369" t="s">
        <v>47</v>
      </c>
      <c r="B369" t="s">
        <v>48</v>
      </c>
      <c r="C369" t="s">
        <v>13</v>
      </c>
      <c r="D369">
        <v>28</v>
      </c>
      <c r="E369">
        <v>28</v>
      </c>
      <c r="F369">
        <v>28</v>
      </c>
      <c r="G369">
        <v>0</v>
      </c>
      <c r="H369">
        <v>0</v>
      </c>
      <c r="I369">
        <v>0</v>
      </c>
      <c r="J369" t="s">
        <v>7</v>
      </c>
      <c r="K369" t="s">
        <v>8</v>
      </c>
      <c r="L369">
        <v>0.308969816555</v>
      </c>
      <c r="M369" t="s">
        <v>14</v>
      </c>
    </row>
    <row r="370" spans="1:13" x14ac:dyDescent="0.35">
      <c r="A370" t="s">
        <v>546</v>
      </c>
      <c r="B370" t="s">
        <v>523</v>
      </c>
      <c r="C370" t="s">
        <v>13</v>
      </c>
      <c r="D370">
        <v>-1</v>
      </c>
      <c r="E370">
        <v>-1</v>
      </c>
      <c r="F370">
        <v>-1</v>
      </c>
      <c r="G370">
        <v>0</v>
      </c>
      <c r="H370">
        <v>0</v>
      </c>
      <c r="I370">
        <v>0</v>
      </c>
      <c r="J370" t="s">
        <v>208</v>
      </c>
      <c r="K370" t="s">
        <v>507</v>
      </c>
      <c r="L370">
        <v>3.93926250006E-2</v>
      </c>
      <c r="M370" t="s">
        <v>14</v>
      </c>
    </row>
    <row r="371" spans="1:13" x14ac:dyDescent="0.35">
      <c r="A371" t="s">
        <v>1470</v>
      </c>
      <c r="B371" t="s">
        <v>1471</v>
      </c>
      <c r="C371" t="s">
        <v>13</v>
      </c>
      <c r="D371">
        <v>1</v>
      </c>
      <c r="E371">
        <v>1</v>
      </c>
      <c r="F371">
        <v>1</v>
      </c>
      <c r="G371">
        <v>0</v>
      </c>
      <c r="H371">
        <v>0</v>
      </c>
      <c r="I371">
        <v>0</v>
      </c>
      <c r="J371" t="s">
        <v>208</v>
      </c>
      <c r="K371" t="s">
        <v>1424</v>
      </c>
      <c r="L371">
        <v>1.59965900009E-2</v>
      </c>
      <c r="M371" t="s">
        <v>14</v>
      </c>
    </row>
    <row r="372" spans="1:13" x14ac:dyDescent="0.35">
      <c r="A372" t="s">
        <v>359</v>
      </c>
      <c r="B372" t="s">
        <v>360</v>
      </c>
      <c r="C372" t="s">
        <v>13</v>
      </c>
      <c r="D372">
        <v>1</v>
      </c>
      <c r="E372">
        <v>1</v>
      </c>
      <c r="F372">
        <v>1</v>
      </c>
      <c r="G372">
        <v>0</v>
      </c>
      <c r="H372">
        <v>0</v>
      </c>
      <c r="I372">
        <v>0</v>
      </c>
      <c r="J372" t="s">
        <v>7</v>
      </c>
      <c r="K372" t="s">
        <v>346</v>
      </c>
      <c r="L372">
        <v>4.1046250001399998E-3</v>
      </c>
      <c r="M372" t="s">
        <v>14</v>
      </c>
    </row>
    <row r="373" spans="1:13" x14ac:dyDescent="0.35">
      <c r="A373" t="s">
        <v>1379</v>
      </c>
      <c r="B373" t="s">
        <v>1380</v>
      </c>
      <c r="C373" t="s">
        <v>13</v>
      </c>
      <c r="D373">
        <v>1</v>
      </c>
      <c r="E373">
        <v>1</v>
      </c>
      <c r="F373">
        <v>1</v>
      </c>
      <c r="G373">
        <v>0</v>
      </c>
      <c r="H373">
        <v>0</v>
      </c>
      <c r="I373">
        <v>0</v>
      </c>
      <c r="J373" t="s">
        <v>122</v>
      </c>
      <c r="K373" t="s">
        <v>1360</v>
      </c>
      <c r="L373">
        <v>5.4279907149000002E-2</v>
      </c>
      <c r="M373" t="s">
        <v>14</v>
      </c>
    </row>
    <row r="374" spans="1:13" x14ac:dyDescent="0.35">
      <c r="A374" t="s">
        <v>891</v>
      </c>
      <c r="B374" t="s">
        <v>892</v>
      </c>
      <c r="C374" t="s">
        <v>13</v>
      </c>
      <c r="D374">
        <v>1</v>
      </c>
      <c r="E374">
        <v>1</v>
      </c>
      <c r="F374">
        <v>1</v>
      </c>
      <c r="G374">
        <v>0</v>
      </c>
      <c r="H374">
        <v>0</v>
      </c>
      <c r="I374">
        <v>0</v>
      </c>
      <c r="J374" t="s">
        <v>7</v>
      </c>
      <c r="K374" t="s">
        <v>888</v>
      </c>
      <c r="L374">
        <v>7.6176073059599997E-3</v>
      </c>
      <c r="M374" t="s">
        <v>14</v>
      </c>
    </row>
    <row r="375" spans="1:13" x14ac:dyDescent="0.35">
      <c r="A375" t="s">
        <v>389</v>
      </c>
      <c r="B375" t="s">
        <v>390</v>
      </c>
      <c r="C375" t="s">
        <v>13</v>
      </c>
      <c r="D375">
        <v>1</v>
      </c>
      <c r="E375">
        <v>1</v>
      </c>
      <c r="F375">
        <v>1</v>
      </c>
      <c r="G375">
        <v>0</v>
      </c>
      <c r="H375">
        <v>0</v>
      </c>
      <c r="I375">
        <v>0</v>
      </c>
      <c r="J375" t="s">
        <v>391</v>
      </c>
      <c r="K375" t="s">
        <v>346</v>
      </c>
      <c r="L375">
        <v>8.6629875000500001E-3</v>
      </c>
      <c r="M375" t="s">
        <v>14</v>
      </c>
    </row>
    <row r="376" spans="1:13" x14ac:dyDescent="0.35">
      <c r="A376" t="s">
        <v>872</v>
      </c>
      <c r="B376" t="s">
        <v>873</v>
      </c>
      <c r="C376" t="s">
        <v>13</v>
      </c>
      <c r="D376">
        <v>2</v>
      </c>
      <c r="E376">
        <v>2</v>
      </c>
      <c r="F376">
        <v>2</v>
      </c>
      <c r="G376">
        <v>0</v>
      </c>
      <c r="H376">
        <v>0</v>
      </c>
      <c r="I376">
        <v>0</v>
      </c>
      <c r="J376" t="s">
        <v>7</v>
      </c>
      <c r="K376" t="s">
        <v>857</v>
      </c>
      <c r="L376">
        <v>1.38468548004E-2</v>
      </c>
      <c r="M376" t="s">
        <v>14</v>
      </c>
    </row>
    <row r="377" spans="1:13" x14ac:dyDescent="0.35">
      <c r="A377" t="s">
        <v>562</v>
      </c>
      <c r="B377" t="s">
        <v>563</v>
      </c>
      <c r="C377" t="s">
        <v>13</v>
      </c>
      <c r="D377">
        <v>1</v>
      </c>
      <c r="E377">
        <v>1</v>
      </c>
      <c r="F377">
        <v>1</v>
      </c>
      <c r="G377">
        <v>0</v>
      </c>
      <c r="H377">
        <v>0</v>
      </c>
      <c r="I377">
        <v>0</v>
      </c>
      <c r="J377" t="s">
        <v>122</v>
      </c>
      <c r="K377" t="s">
        <v>549</v>
      </c>
      <c r="L377">
        <v>2.9940313799400001E-2</v>
      </c>
      <c r="M377" t="s">
        <v>14</v>
      </c>
    </row>
    <row r="378" spans="1:13" x14ac:dyDescent="0.35">
      <c r="A378" t="s">
        <v>183</v>
      </c>
      <c r="B378" t="s">
        <v>184</v>
      </c>
      <c r="C378" t="s">
        <v>13</v>
      </c>
      <c r="D378">
        <v>1</v>
      </c>
      <c r="E378">
        <v>1</v>
      </c>
      <c r="F378">
        <v>1</v>
      </c>
      <c r="G378">
        <v>0</v>
      </c>
      <c r="H378">
        <v>0</v>
      </c>
      <c r="I378">
        <v>0</v>
      </c>
      <c r="J378" t="s">
        <v>122</v>
      </c>
      <c r="K378" t="s">
        <v>160</v>
      </c>
      <c r="L378">
        <v>3.52407500008E-2</v>
      </c>
      <c r="M378" t="s">
        <v>14</v>
      </c>
    </row>
    <row r="379" spans="1:13" x14ac:dyDescent="0.35">
      <c r="A379" t="s">
        <v>554</v>
      </c>
      <c r="B379" t="s">
        <v>555</v>
      </c>
      <c r="C379" t="s">
        <v>13</v>
      </c>
      <c r="D379">
        <v>2</v>
      </c>
      <c r="E379">
        <v>2</v>
      </c>
      <c r="F379">
        <v>2</v>
      </c>
      <c r="G379">
        <v>0</v>
      </c>
      <c r="H379">
        <v>0</v>
      </c>
      <c r="I379">
        <v>0</v>
      </c>
      <c r="J379" t="s">
        <v>122</v>
      </c>
      <c r="K379" t="s">
        <v>549</v>
      </c>
      <c r="L379">
        <v>7.1031250000800003E-2</v>
      </c>
      <c r="M379" t="s">
        <v>14</v>
      </c>
    </row>
    <row r="380" spans="1:13" x14ac:dyDescent="0.35">
      <c r="A380" t="s">
        <v>310</v>
      </c>
      <c r="B380" t="s">
        <v>311</v>
      </c>
      <c r="C380" t="s">
        <v>13</v>
      </c>
      <c r="D380">
        <v>350</v>
      </c>
      <c r="E380">
        <v>350</v>
      </c>
      <c r="F380">
        <v>350</v>
      </c>
      <c r="G380">
        <v>0</v>
      </c>
      <c r="H380">
        <v>0</v>
      </c>
      <c r="I380">
        <v>0</v>
      </c>
      <c r="J380" t="s">
        <v>122</v>
      </c>
      <c r="K380" t="s">
        <v>288</v>
      </c>
      <c r="L380">
        <v>7.0318787840899999</v>
      </c>
      <c r="M380" t="s">
        <v>312</v>
      </c>
    </row>
    <row r="381" spans="1:13" x14ac:dyDescent="0.35">
      <c r="A381" t="s">
        <v>269</v>
      </c>
      <c r="B381" t="s">
        <v>270</v>
      </c>
      <c r="C381" t="s">
        <v>13</v>
      </c>
      <c r="D381">
        <v>1</v>
      </c>
      <c r="E381">
        <v>1</v>
      </c>
      <c r="F381">
        <v>1</v>
      </c>
      <c r="G381">
        <v>0</v>
      </c>
      <c r="H381">
        <v>0</v>
      </c>
      <c r="I381">
        <v>0</v>
      </c>
      <c r="J381" t="s">
        <v>7</v>
      </c>
      <c r="K381" t="s">
        <v>260</v>
      </c>
      <c r="L381">
        <v>2.6967337999100002E-2</v>
      </c>
      <c r="M381" t="s">
        <v>14</v>
      </c>
    </row>
    <row r="382" spans="1:13" x14ac:dyDescent="0.35">
      <c r="A382" t="s">
        <v>269</v>
      </c>
      <c r="B382" t="s">
        <v>270</v>
      </c>
      <c r="C382" t="s">
        <v>13</v>
      </c>
      <c r="D382">
        <v>-1</v>
      </c>
      <c r="E382">
        <v>-1</v>
      </c>
      <c r="F382">
        <v>-1</v>
      </c>
      <c r="G382">
        <v>0</v>
      </c>
      <c r="H382">
        <v>0</v>
      </c>
      <c r="I382">
        <v>0</v>
      </c>
      <c r="J382" t="s">
        <v>7</v>
      </c>
      <c r="K382" t="s">
        <v>260</v>
      </c>
      <c r="L382">
        <v>2.6968952046599999E-2</v>
      </c>
      <c r="M382" t="s">
        <v>14</v>
      </c>
    </row>
    <row r="383" spans="1:13" x14ac:dyDescent="0.35">
      <c r="A383" t="s">
        <v>1026</v>
      </c>
      <c r="B383" t="s">
        <v>1027</v>
      </c>
      <c r="C383" t="s">
        <v>13</v>
      </c>
      <c r="D383">
        <v>28</v>
      </c>
      <c r="E383">
        <v>28</v>
      </c>
      <c r="F383">
        <v>28</v>
      </c>
      <c r="G383">
        <v>0</v>
      </c>
      <c r="H383">
        <v>0</v>
      </c>
      <c r="I383">
        <v>0</v>
      </c>
      <c r="J383" t="s">
        <v>391</v>
      </c>
      <c r="K383" t="s">
        <v>944</v>
      </c>
      <c r="L383">
        <v>0.126443127051</v>
      </c>
      <c r="M383" t="s">
        <v>14</v>
      </c>
    </row>
    <row r="384" spans="1:13" x14ac:dyDescent="0.35">
      <c r="A384" t="s">
        <v>1246</v>
      </c>
      <c r="B384" t="s">
        <v>1247</v>
      </c>
      <c r="C384" t="s">
        <v>13</v>
      </c>
      <c r="D384">
        <v>2</v>
      </c>
      <c r="E384">
        <v>2</v>
      </c>
      <c r="F384">
        <v>2</v>
      </c>
      <c r="G384">
        <v>0</v>
      </c>
      <c r="H384">
        <v>0</v>
      </c>
      <c r="I384">
        <v>0</v>
      </c>
      <c r="J384" t="s">
        <v>391</v>
      </c>
      <c r="K384" t="s">
        <v>1225</v>
      </c>
      <c r="L384">
        <v>2.78696250012E-2</v>
      </c>
      <c r="M384" t="s">
        <v>14</v>
      </c>
    </row>
    <row r="385" spans="1:13" x14ac:dyDescent="0.35">
      <c r="A385" t="s">
        <v>922</v>
      </c>
      <c r="B385" t="s">
        <v>923</v>
      </c>
      <c r="C385" t="s">
        <v>13</v>
      </c>
      <c r="D385">
        <v>1</v>
      </c>
      <c r="E385">
        <v>1</v>
      </c>
      <c r="F385">
        <v>1</v>
      </c>
      <c r="G385">
        <v>0</v>
      </c>
      <c r="H385">
        <v>0</v>
      </c>
      <c r="I385">
        <v>0</v>
      </c>
      <c r="J385" t="s">
        <v>7</v>
      </c>
      <c r="K385" t="s">
        <v>913</v>
      </c>
      <c r="L385">
        <v>1.0138086000200001E-2</v>
      </c>
      <c r="M385" t="s">
        <v>14</v>
      </c>
    </row>
    <row r="386" spans="1:13" x14ac:dyDescent="0.35">
      <c r="A386" t="s">
        <v>1197</v>
      </c>
      <c r="B386" t="s">
        <v>1198</v>
      </c>
      <c r="C386" t="s">
        <v>13</v>
      </c>
      <c r="D386">
        <v>1</v>
      </c>
      <c r="E386">
        <v>1</v>
      </c>
      <c r="F386">
        <v>1</v>
      </c>
      <c r="G386">
        <v>0</v>
      </c>
      <c r="H386">
        <v>0</v>
      </c>
      <c r="I386">
        <v>0</v>
      </c>
      <c r="J386" t="s">
        <v>122</v>
      </c>
      <c r="K386" t="s">
        <v>1174</v>
      </c>
      <c r="L386">
        <v>2.3732624999700001E-2</v>
      </c>
      <c r="M386" t="s">
        <v>14</v>
      </c>
    </row>
    <row r="387" spans="1:13" x14ac:dyDescent="0.35">
      <c r="A387" t="s">
        <v>687</v>
      </c>
      <c r="B387" t="s">
        <v>688</v>
      </c>
      <c r="C387" t="s">
        <v>13</v>
      </c>
      <c r="D387">
        <v>47</v>
      </c>
      <c r="E387">
        <v>47</v>
      </c>
      <c r="F387">
        <v>47</v>
      </c>
      <c r="G387">
        <v>0</v>
      </c>
      <c r="H387">
        <v>0</v>
      </c>
      <c r="I387">
        <v>0</v>
      </c>
      <c r="J387" t="s">
        <v>122</v>
      </c>
      <c r="K387" t="s">
        <v>664</v>
      </c>
      <c r="L387">
        <v>0.91680707594099997</v>
      </c>
      <c r="M387" t="s">
        <v>14</v>
      </c>
    </row>
    <row r="388" spans="1:13" x14ac:dyDescent="0.35">
      <c r="A388" t="s">
        <v>150</v>
      </c>
      <c r="B388" t="s">
        <v>151</v>
      </c>
      <c r="C388" t="s">
        <v>13</v>
      </c>
      <c r="D388">
        <v>-1</v>
      </c>
      <c r="E388">
        <v>-1</v>
      </c>
      <c r="F388">
        <v>-1</v>
      </c>
      <c r="G388">
        <v>0</v>
      </c>
      <c r="H388">
        <v>0</v>
      </c>
      <c r="I388">
        <v>0</v>
      </c>
      <c r="J388" t="s">
        <v>122</v>
      </c>
      <c r="K388" t="s">
        <v>123</v>
      </c>
      <c r="L388">
        <v>2.2233875001500002E-2</v>
      </c>
      <c r="M388" t="s">
        <v>14</v>
      </c>
    </row>
    <row r="389" spans="1:13" x14ac:dyDescent="0.35">
      <c r="A389" t="s">
        <v>691</v>
      </c>
      <c r="B389" t="s">
        <v>692</v>
      </c>
      <c r="C389" t="s">
        <v>13</v>
      </c>
      <c r="D389">
        <v>34</v>
      </c>
      <c r="E389">
        <v>34</v>
      </c>
      <c r="F389">
        <v>34</v>
      </c>
      <c r="G389">
        <v>0</v>
      </c>
      <c r="H389">
        <v>0</v>
      </c>
      <c r="I389">
        <v>0</v>
      </c>
      <c r="J389" t="s">
        <v>122</v>
      </c>
      <c r="K389" t="s">
        <v>664</v>
      </c>
      <c r="L389">
        <v>1.2328679608999999</v>
      </c>
      <c r="M389" t="s">
        <v>14</v>
      </c>
    </row>
    <row r="390" spans="1:13" x14ac:dyDescent="0.35">
      <c r="A390" t="s">
        <v>695</v>
      </c>
      <c r="B390" t="s">
        <v>696</v>
      </c>
      <c r="C390" t="s">
        <v>13</v>
      </c>
      <c r="D390">
        <v>5</v>
      </c>
      <c r="E390">
        <v>5</v>
      </c>
      <c r="F390">
        <v>5</v>
      </c>
      <c r="G390">
        <v>0</v>
      </c>
      <c r="H390">
        <v>0</v>
      </c>
      <c r="I390">
        <v>0</v>
      </c>
      <c r="J390" t="s">
        <v>122</v>
      </c>
      <c r="K390" t="s">
        <v>664</v>
      </c>
      <c r="L390">
        <v>0.193268813604</v>
      </c>
      <c r="M390" t="s">
        <v>14</v>
      </c>
    </row>
    <row r="391" spans="1:13" x14ac:dyDescent="0.35">
      <c r="A391" t="s">
        <v>695</v>
      </c>
      <c r="B391" t="s">
        <v>696</v>
      </c>
      <c r="C391" t="s">
        <v>13</v>
      </c>
      <c r="D391">
        <v>-1</v>
      </c>
      <c r="E391">
        <v>-1</v>
      </c>
      <c r="F391">
        <v>-1</v>
      </c>
      <c r="G391">
        <v>0</v>
      </c>
      <c r="H391">
        <v>0</v>
      </c>
      <c r="I391">
        <v>0</v>
      </c>
      <c r="J391" t="s">
        <v>122</v>
      </c>
      <c r="K391" t="s">
        <v>664</v>
      </c>
      <c r="L391">
        <v>0.193268813604</v>
      </c>
      <c r="M391" t="s">
        <v>14</v>
      </c>
    </row>
    <row r="392" spans="1:13" x14ac:dyDescent="0.35">
      <c r="A392" t="s">
        <v>1375</v>
      </c>
      <c r="B392" t="s">
        <v>1376</v>
      </c>
      <c r="C392" t="s">
        <v>13</v>
      </c>
      <c r="D392">
        <v>1</v>
      </c>
      <c r="E392">
        <v>1</v>
      </c>
      <c r="F392">
        <v>1</v>
      </c>
      <c r="G392">
        <v>0</v>
      </c>
      <c r="H392">
        <v>0</v>
      </c>
      <c r="I392">
        <v>0</v>
      </c>
      <c r="J392" t="s">
        <v>122</v>
      </c>
      <c r="K392" t="s">
        <v>1360</v>
      </c>
      <c r="L392">
        <v>2.8354599100700002E-2</v>
      </c>
      <c r="M392" t="s">
        <v>14</v>
      </c>
    </row>
    <row r="393" spans="1:13" x14ac:dyDescent="0.35">
      <c r="A393" t="s">
        <v>299</v>
      </c>
      <c r="B393" t="s">
        <v>300</v>
      </c>
      <c r="C393" t="s">
        <v>13</v>
      </c>
      <c r="D393">
        <v>2</v>
      </c>
      <c r="E393">
        <v>2</v>
      </c>
      <c r="F393">
        <v>2</v>
      </c>
      <c r="G393">
        <v>0</v>
      </c>
      <c r="H393">
        <v>0</v>
      </c>
      <c r="I393">
        <v>0</v>
      </c>
      <c r="J393" t="s">
        <v>122</v>
      </c>
      <c r="K393" t="s">
        <v>288</v>
      </c>
      <c r="L393">
        <v>0.191509559005</v>
      </c>
      <c r="M393" t="s">
        <v>14</v>
      </c>
    </row>
    <row r="394" spans="1:13" x14ac:dyDescent="0.35">
      <c r="A394" t="s">
        <v>1453</v>
      </c>
      <c r="B394" t="s">
        <v>1454</v>
      </c>
      <c r="C394" t="s">
        <v>13</v>
      </c>
      <c r="D394">
        <v>1</v>
      </c>
      <c r="E394">
        <v>1</v>
      </c>
      <c r="F394">
        <v>1</v>
      </c>
      <c r="G394">
        <v>0</v>
      </c>
      <c r="H394">
        <v>0</v>
      </c>
      <c r="I394">
        <v>0</v>
      </c>
      <c r="J394" t="s">
        <v>208</v>
      </c>
      <c r="K394" t="s">
        <v>1424</v>
      </c>
      <c r="L394">
        <v>1.74628395509E-2</v>
      </c>
      <c r="M394" t="s">
        <v>14</v>
      </c>
    </row>
    <row r="395" spans="1:13" x14ac:dyDescent="0.35">
      <c r="A395" t="s">
        <v>1195</v>
      </c>
      <c r="B395" t="s">
        <v>1196</v>
      </c>
      <c r="C395" t="s">
        <v>13</v>
      </c>
      <c r="D395">
        <v>1</v>
      </c>
      <c r="E395">
        <v>1</v>
      </c>
      <c r="F395">
        <v>1</v>
      </c>
      <c r="G395">
        <v>0</v>
      </c>
      <c r="H395">
        <v>0</v>
      </c>
      <c r="I395">
        <v>0</v>
      </c>
      <c r="J395" t="s">
        <v>122</v>
      </c>
      <c r="K395" t="s">
        <v>1174</v>
      </c>
      <c r="L395">
        <v>1.88464261509E-2</v>
      </c>
      <c r="M395" t="s">
        <v>14</v>
      </c>
    </row>
    <row r="396" spans="1:13" x14ac:dyDescent="0.35">
      <c r="A396" t="s">
        <v>1343</v>
      </c>
      <c r="B396" t="s">
        <v>1344</v>
      </c>
      <c r="C396" t="s">
        <v>13</v>
      </c>
      <c r="D396">
        <v>1</v>
      </c>
      <c r="E396">
        <v>1</v>
      </c>
      <c r="F396">
        <v>1</v>
      </c>
      <c r="G396">
        <v>0</v>
      </c>
      <c r="H396">
        <v>0</v>
      </c>
      <c r="I396">
        <v>0</v>
      </c>
      <c r="J396" t="s">
        <v>208</v>
      </c>
      <c r="K396" t="s">
        <v>1334</v>
      </c>
      <c r="L396">
        <v>1.12403749992E-2</v>
      </c>
      <c r="M396" t="s">
        <v>14</v>
      </c>
    </row>
    <row r="397" spans="1:13" x14ac:dyDescent="0.35">
      <c r="A397" t="s">
        <v>1085</v>
      </c>
      <c r="B397" t="s">
        <v>1086</v>
      </c>
      <c r="C397" t="s">
        <v>13</v>
      </c>
      <c r="D397">
        <v>43</v>
      </c>
      <c r="E397">
        <v>43</v>
      </c>
      <c r="F397">
        <v>43</v>
      </c>
      <c r="G397">
        <v>0</v>
      </c>
      <c r="H397">
        <v>0</v>
      </c>
      <c r="I397">
        <v>0</v>
      </c>
      <c r="J397" t="s">
        <v>391</v>
      </c>
      <c r="K397" t="s">
        <v>1048</v>
      </c>
      <c r="L397">
        <v>6.1557199948199998E-2</v>
      </c>
      <c r="M397" t="s">
        <v>1087</v>
      </c>
    </row>
    <row r="398" spans="1:13" x14ac:dyDescent="0.35">
      <c r="A398" t="s">
        <v>652</v>
      </c>
      <c r="B398" t="s">
        <v>653</v>
      </c>
      <c r="C398" t="s">
        <v>13</v>
      </c>
      <c r="D398">
        <v>1</v>
      </c>
      <c r="E398">
        <v>1</v>
      </c>
      <c r="F398">
        <v>1</v>
      </c>
      <c r="G398">
        <v>0</v>
      </c>
      <c r="H398">
        <v>0</v>
      </c>
      <c r="I398">
        <v>0</v>
      </c>
      <c r="J398" t="s">
        <v>122</v>
      </c>
      <c r="K398" t="s">
        <v>625</v>
      </c>
      <c r="L398">
        <v>5.3336485948299997E-2</v>
      </c>
      <c r="M398" t="s">
        <v>14</v>
      </c>
    </row>
    <row r="399" spans="1:13" x14ac:dyDescent="0.35">
      <c r="A399" t="s">
        <v>1148</v>
      </c>
      <c r="B399" t="s">
        <v>1149</v>
      </c>
      <c r="C399" t="s">
        <v>13</v>
      </c>
      <c r="D399">
        <v>1</v>
      </c>
      <c r="E399">
        <v>1</v>
      </c>
      <c r="F399">
        <v>1</v>
      </c>
      <c r="G399">
        <v>0</v>
      </c>
      <c r="H399">
        <v>0</v>
      </c>
      <c r="I399">
        <v>0</v>
      </c>
      <c r="J399" t="s">
        <v>208</v>
      </c>
      <c r="K399" t="s">
        <v>1131</v>
      </c>
      <c r="L399">
        <v>6.8211527006900004E-3</v>
      </c>
      <c r="M399" t="s">
        <v>14</v>
      </c>
    </row>
    <row r="400" spans="1:13" x14ac:dyDescent="0.35">
      <c r="A400" t="s">
        <v>595</v>
      </c>
      <c r="B400" t="s">
        <v>596</v>
      </c>
      <c r="C400" t="s">
        <v>13</v>
      </c>
      <c r="D400">
        <v>5</v>
      </c>
      <c r="E400">
        <v>5</v>
      </c>
      <c r="F400">
        <v>5</v>
      </c>
      <c r="G400">
        <v>0</v>
      </c>
      <c r="H400">
        <v>0</v>
      </c>
      <c r="I400">
        <v>0</v>
      </c>
      <c r="J400" t="s">
        <v>122</v>
      </c>
      <c r="K400" t="s">
        <v>576</v>
      </c>
      <c r="L400">
        <v>4.6943126799399999E-2</v>
      </c>
      <c r="M400" t="s">
        <v>14</v>
      </c>
    </row>
    <row r="401" spans="1:13" x14ac:dyDescent="0.35">
      <c r="A401" t="s">
        <v>152</v>
      </c>
      <c r="B401" t="s">
        <v>153</v>
      </c>
      <c r="C401" t="s">
        <v>13</v>
      </c>
      <c r="D401">
        <v>44</v>
      </c>
      <c r="E401">
        <v>44</v>
      </c>
      <c r="F401">
        <v>44</v>
      </c>
      <c r="G401">
        <v>0</v>
      </c>
      <c r="H401">
        <v>0</v>
      </c>
      <c r="I401">
        <v>0</v>
      </c>
      <c r="J401" t="s">
        <v>122</v>
      </c>
      <c r="K401" t="s">
        <v>123</v>
      </c>
      <c r="L401">
        <v>0.62291540155199998</v>
      </c>
      <c r="M401" t="s">
        <v>14</v>
      </c>
    </row>
    <row r="402" spans="1:13" x14ac:dyDescent="0.35">
      <c r="A402" t="s">
        <v>423</v>
      </c>
      <c r="B402" t="s">
        <v>424</v>
      </c>
      <c r="C402" t="s">
        <v>13</v>
      </c>
      <c r="D402">
        <v>4</v>
      </c>
      <c r="E402">
        <v>4</v>
      </c>
      <c r="F402">
        <v>4</v>
      </c>
      <c r="G402">
        <v>0</v>
      </c>
      <c r="H402">
        <v>0</v>
      </c>
      <c r="I402">
        <v>0</v>
      </c>
      <c r="J402" t="s">
        <v>7</v>
      </c>
      <c r="K402" t="s">
        <v>394</v>
      </c>
      <c r="L402">
        <v>0.19349584875</v>
      </c>
      <c r="M402" t="s">
        <v>14</v>
      </c>
    </row>
    <row r="403" spans="1:13" x14ac:dyDescent="0.35">
      <c r="A403" t="s">
        <v>1164</v>
      </c>
      <c r="B403" t="s">
        <v>1165</v>
      </c>
      <c r="C403" t="s">
        <v>13</v>
      </c>
      <c r="D403">
        <v>1</v>
      </c>
      <c r="E403">
        <v>1</v>
      </c>
      <c r="F403">
        <v>1</v>
      </c>
      <c r="G403">
        <v>0</v>
      </c>
      <c r="H403">
        <v>0</v>
      </c>
      <c r="I403">
        <v>0</v>
      </c>
      <c r="J403" t="s">
        <v>208</v>
      </c>
      <c r="K403" t="s">
        <v>1131</v>
      </c>
      <c r="L403">
        <v>1.13498750003E-2</v>
      </c>
      <c r="M403" t="s">
        <v>14</v>
      </c>
    </row>
    <row r="404" spans="1:13" x14ac:dyDescent="0.35">
      <c r="A404" t="s">
        <v>297</v>
      </c>
      <c r="B404" t="s">
        <v>298</v>
      </c>
      <c r="C404" t="s">
        <v>13</v>
      </c>
      <c r="D404">
        <v>1</v>
      </c>
      <c r="E404">
        <v>1</v>
      </c>
      <c r="F404">
        <v>1</v>
      </c>
      <c r="G404">
        <v>0</v>
      </c>
      <c r="H404">
        <v>0</v>
      </c>
      <c r="I404">
        <v>0</v>
      </c>
      <c r="J404" t="s">
        <v>122</v>
      </c>
      <c r="K404" t="s">
        <v>288</v>
      </c>
      <c r="L404">
        <v>2.2564274999599999E-2</v>
      </c>
      <c r="M404" t="s">
        <v>14</v>
      </c>
    </row>
    <row r="405" spans="1:13" x14ac:dyDescent="0.35">
      <c r="A405" t="s">
        <v>961</v>
      </c>
      <c r="B405" t="s">
        <v>962</v>
      </c>
      <c r="C405" t="s">
        <v>13</v>
      </c>
      <c r="D405">
        <v>1</v>
      </c>
      <c r="E405">
        <v>1</v>
      </c>
      <c r="F405">
        <v>1</v>
      </c>
      <c r="G405">
        <v>0</v>
      </c>
      <c r="H405">
        <v>0</v>
      </c>
      <c r="I405">
        <v>0</v>
      </c>
      <c r="J405" t="s">
        <v>7</v>
      </c>
      <c r="K405" t="s">
        <v>944</v>
      </c>
      <c r="L405">
        <v>7.6154999994600004E-3</v>
      </c>
      <c r="M405" t="s">
        <v>14</v>
      </c>
    </row>
    <row r="406" spans="1:13" x14ac:dyDescent="0.35">
      <c r="A406" t="s">
        <v>191</v>
      </c>
      <c r="B406" t="s">
        <v>192</v>
      </c>
      <c r="C406" t="s">
        <v>13</v>
      </c>
      <c r="D406">
        <v>1</v>
      </c>
      <c r="E406">
        <v>1</v>
      </c>
      <c r="F406">
        <v>1</v>
      </c>
      <c r="G406">
        <v>0</v>
      </c>
      <c r="H406">
        <v>0</v>
      </c>
      <c r="I406">
        <v>0</v>
      </c>
      <c r="J406" t="s">
        <v>122</v>
      </c>
      <c r="K406" t="s">
        <v>160</v>
      </c>
      <c r="L406">
        <v>3.14101250005E-2</v>
      </c>
      <c r="M406" t="s">
        <v>14</v>
      </c>
    </row>
    <row r="407" spans="1:13" x14ac:dyDescent="0.35">
      <c r="A407" t="s">
        <v>484</v>
      </c>
      <c r="B407" t="s">
        <v>485</v>
      </c>
      <c r="C407" t="s">
        <v>13</v>
      </c>
      <c r="D407">
        <v>1</v>
      </c>
      <c r="E407">
        <v>1</v>
      </c>
      <c r="F407">
        <v>1</v>
      </c>
      <c r="G407">
        <v>0</v>
      </c>
      <c r="H407">
        <v>0</v>
      </c>
      <c r="I407">
        <v>0</v>
      </c>
      <c r="J407" t="s">
        <v>208</v>
      </c>
      <c r="K407" t="s">
        <v>461</v>
      </c>
      <c r="L407">
        <v>1.01481752502E-2</v>
      </c>
      <c r="M407" t="s">
        <v>14</v>
      </c>
    </row>
    <row r="408" spans="1:13" x14ac:dyDescent="0.35">
      <c r="A408" t="s">
        <v>1017</v>
      </c>
      <c r="B408" t="s">
        <v>1018</v>
      </c>
      <c r="C408" t="s">
        <v>13</v>
      </c>
      <c r="D408">
        <v>3</v>
      </c>
      <c r="E408">
        <v>3</v>
      </c>
      <c r="F408">
        <v>3</v>
      </c>
      <c r="G408">
        <v>0</v>
      </c>
      <c r="H408">
        <v>0</v>
      </c>
      <c r="I408">
        <v>0</v>
      </c>
      <c r="J408" t="s">
        <v>391</v>
      </c>
      <c r="K408" t="s">
        <v>944</v>
      </c>
      <c r="L408">
        <v>4.1154580198099998E-2</v>
      </c>
      <c r="M408" t="s">
        <v>1019</v>
      </c>
    </row>
    <row r="409" spans="1:13" x14ac:dyDescent="0.35">
      <c r="A409" t="s">
        <v>807</v>
      </c>
      <c r="B409" t="s">
        <v>808</v>
      </c>
      <c r="C409" t="s">
        <v>13</v>
      </c>
      <c r="D409">
        <v>2</v>
      </c>
      <c r="E409">
        <v>2</v>
      </c>
      <c r="F409">
        <v>2</v>
      </c>
      <c r="G409">
        <v>0</v>
      </c>
      <c r="H409">
        <v>0</v>
      </c>
      <c r="I409">
        <v>0</v>
      </c>
      <c r="J409" t="s">
        <v>7</v>
      </c>
      <c r="K409" t="s">
        <v>794</v>
      </c>
      <c r="L409">
        <v>7.9813597503999995E-3</v>
      </c>
      <c r="M409" t="s">
        <v>14</v>
      </c>
    </row>
    <row r="410" spans="1:13" x14ac:dyDescent="0.35">
      <c r="A410" t="s">
        <v>108</v>
      </c>
      <c r="B410" t="s">
        <v>109</v>
      </c>
      <c r="C410" t="s">
        <v>13</v>
      </c>
      <c r="D410">
        <v>16</v>
      </c>
      <c r="E410">
        <v>16</v>
      </c>
      <c r="F410">
        <v>16</v>
      </c>
      <c r="G410">
        <v>0</v>
      </c>
      <c r="H410">
        <v>0</v>
      </c>
      <c r="I410">
        <v>0</v>
      </c>
      <c r="J410" t="s">
        <v>7</v>
      </c>
      <c r="K410" t="s">
        <v>97</v>
      </c>
      <c r="L410">
        <v>0.27688987500099999</v>
      </c>
      <c r="M410" t="s">
        <v>14</v>
      </c>
    </row>
    <row r="411" spans="1:13" x14ac:dyDescent="0.35">
      <c r="A411" t="s">
        <v>591</v>
      </c>
      <c r="B411" t="s">
        <v>592</v>
      </c>
      <c r="C411" t="s">
        <v>13</v>
      </c>
      <c r="D411">
        <v>1</v>
      </c>
      <c r="E411">
        <v>1</v>
      </c>
      <c r="F411">
        <v>1</v>
      </c>
      <c r="G411">
        <v>0</v>
      </c>
      <c r="H411">
        <v>0</v>
      </c>
      <c r="I411">
        <v>0</v>
      </c>
      <c r="J411" t="s">
        <v>122</v>
      </c>
      <c r="K411" t="s">
        <v>576</v>
      </c>
      <c r="L411">
        <v>3.3408805551000002E-2</v>
      </c>
      <c r="M411" t="s">
        <v>14</v>
      </c>
    </row>
    <row r="412" spans="1:13" x14ac:dyDescent="0.35">
      <c r="A412" t="s">
        <v>959</v>
      </c>
      <c r="B412" t="s">
        <v>960</v>
      </c>
      <c r="C412" t="s">
        <v>13</v>
      </c>
      <c r="D412">
        <v>1</v>
      </c>
      <c r="E412">
        <v>1</v>
      </c>
      <c r="F412">
        <v>1</v>
      </c>
      <c r="G412">
        <v>0</v>
      </c>
      <c r="H412">
        <v>0</v>
      </c>
      <c r="I412">
        <v>0</v>
      </c>
      <c r="J412" t="s">
        <v>7</v>
      </c>
      <c r="K412" t="s">
        <v>944</v>
      </c>
      <c r="L412">
        <v>8.5312077507499993E-3</v>
      </c>
      <c r="M412" t="s">
        <v>14</v>
      </c>
    </row>
    <row r="413" spans="1:13" x14ac:dyDescent="0.35">
      <c r="A413" t="s">
        <v>132</v>
      </c>
      <c r="B413" t="s">
        <v>133</v>
      </c>
      <c r="C413" t="s">
        <v>13</v>
      </c>
      <c r="D413">
        <v>2</v>
      </c>
      <c r="E413">
        <v>2</v>
      </c>
      <c r="F413">
        <v>2</v>
      </c>
      <c r="G413">
        <v>0</v>
      </c>
      <c r="H413">
        <v>0</v>
      </c>
      <c r="I413">
        <v>0</v>
      </c>
      <c r="J413" t="s">
        <v>122</v>
      </c>
      <c r="K413" t="s">
        <v>123</v>
      </c>
      <c r="L413">
        <v>3.03265673498E-2</v>
      </c>
      <c r="M413" t="s">
        <v>14</v>
      </c>
    </row>
    <row r="414" spans="1:13" x14ac:dyDescent="0.35">
      <c r="A414" t="s">
        <v>983</v>
      </c>
      <c r="B414" t="s">
        <v>984</v>
      </c>
      <c r="C414" t="s">
        <v>13</v>
      </c>
      <c r="D414">
        <v>1</v>
      </c>
      <c r="E414">
        <v>1</v>
      </c>
      <c r="F414">
        <v>1</v>
      </c>
      <c r="G414">
        <v>0</v>
      </c>
      <c r="H414">
        <v>0</v>
      </c>
      <c r="I414">
        <v>0</v>
      </c>
      <c r="J414" t="s">
        <v>7</v>
      </c>
      <c r="K414" t="s">
        <v>944</v>
      </c>
      <c r="L414">
        <v>1.5834861199199999E-2</v>
      </c>
      <c r="M414" t="s">
        <v>14</v>
      </c>
    </row>
    <row r="415" spans="1:13" x14ac:dyDescent="0.35">
      <c r="A415" t="s">
        <v>1377</v>
      </c>
      <c r="B415" t="s">
        <v>1378</v>
      </c>
      <c r="C415" t="s">
        <v>13</v>
      </c>
      <c r="D415">
        <v>1</v>
      </c>
      <c r="E415">
        <v>1</v>
      </c>
      <c r="F415">
        <v>1</v>
      </c>
      <c r="G415">
        <v>0</v>
      </c>
      <c r="H415">
        <v>0</v>
      </c>
      <c r="I415">
        <v>0</v>
      </c>
      <c r="J415" t="s">
        <v>122</v>
      </c>
      <c r="K415" t="s">
        <v>1360</v>
      </c>
      <c r="L415">
        <v>3.4853749999800003E-2</v>
      </c>
      <c r="M415" t="s">
        <v>14</v>
      </c>
    </row>
    <row r="416" spans="1:13" x14ac:dyDescent="0.35">
      <c r="A416" t="s">
        <v>367</v>
      </c>
      <c r="B416" t="s">
        <v>368</v>
      </c>
      <c r="C416" t="s">
        <v>13</v>
      </c>
      <c r="D416">
        <v>62</v>
      </c>
      <c r="E416">
        <v>62</v>
      </c>
      <c r="F416">
        <v>62</v>
      </c>
      <c r="G416">
        <v>0</v>
      </c>
      <c r="H416">
        <v>0</v>
      </c>
      <c r="I416">
        <v>0</v>
      </c>
      <c r="J416" t="s">
        <v>7</v>
      </c>
      <c r="K416" t="s">
        <v>346</v>
      </c>
      <c r="L416">
        <v>0.53004736290200005</v>
      </c>
      <c r="M416" t="s">
        <v>14</v>
      </c>
    </row>
    <row r="417" spans="1:13" x14ac:dyDescent="0.35">
      <c r="A417" t="s">
        <v>315</v>
      </c>
      <c r="B417" t="s">
        <v>316</v>
      </c>
      <c r="C417" t="s">
        <v>13</v>
      </c>
      <c r="D417">
        <v>1</v>
      </c>
      <c r="E417">
        <v>1</v>
      </c>
      <c r="F417">
        <v>1</v>
      </c>
      <c r="G417">
        <v>0</v>
      </c>
      <c r="H417">
        <v>0</v>
      </c>
      <c r="I417">
        <v>0</v>
      </c>
      <c r="J417" t="s">
        <v>122</v>
      </c>
      <c r="K417" t="s">
        <v>288</v>
      </c>
      <c r="L417">
        <v>2.5800727501300001E-2</v>
      </c>
      <c r="M417" t="s">
        <v>14</v>
      </c>
    </row>
    <row r="418" spans="1:13" x14ac:dyDescent="0.35">
      <c r="A418" t="s">
        <v>593</v>
      </c>
      <c r="B418" t="s">
        <v>594</v>
      </c>
      <c r="C418" t="s">
        <v>13</v>
      </c>
      <c r="D418">
        <v>2</v>
      </c>
      <c r="E418">
        <v>2</v>
      </c>
      <c r="F418">
        <v>2</v>
      </c>
      <c r="G418">
        <v>0</v>
      </c>
      <c r="H418">
        <v>0</v>
      </c>
      <c r="I418">
        <v>0</v>
      </c>
      <c r="J418" t="s">
        <v>122</v>
      </c>
      <c r="K418" t="s">
        <v>576</v>
      </c>
      <c r="L418">
        <v>3.1318945000900003E-2</v>
      </c>
      <c r="M418" t="s">
        <v>14</v>
      </c>
    </row>
    <row r="419" spans="1:13" x14ac:dyDescent="0.35">
      <c r="A419" t="s">
        <v>593</v>
      </c>
      <c r="B419" t="s">
        <v>594</v>
      </c>
      <c r="C419" t="s">
        <v>13</v>
      </c>
      <c r="D419">
        <v>-1</v>
      </c>
      <c r="E419">
        <v>-1</v>
      </c>
      <c r="F419">
        <v>-1</v>
      </c>
      <c r="G419">
        <v>0</v>
      </c>
      <c r="H419">
        <v>0</v>
      </c>
      <c r="I419">
        <v>0</v>
      </c>
      <c r="J419" t="s">
        <v>122</v>
      </c>
      <c r="K419" t="s">
        <v>576</v>
      </c>
      <c r="L419">
        <v>3.1318945000900003E-2</v>
      </c>
      <c r="M419" t="s">
        <v>14</v>
      </c>
    </row>
    <row r="420" spans="1:13" x14ac:dyDescent="0.35">
      <c r="A420" t="s">
        <v>271</v>
      </c>
      <c r="B420" t="s">
        <v>272</v>
      </c>
      <c r="C420" t="s">
        <v>13</v>
      </c>
      <c r="D420">
        <v>5</v>
      </c>
      <c r="E420">
        <v>5</v>
      </c>
      <c r="F420">
        <v>5</v>
      </c>
      <c r="G420">
        <v>0</v>
      </c>
      <c r="H420">
        <v>0</v>
      </c>
      <c r="I420">
        <v>0</v>
      </c>
      <c r="J420" t="s">
        <v>7</v>
      </c>
      <c r="K420" t="s">
        <v>260</v>
      </c>
      <c r="L420">
        <v>5.0023510400399998E-2</v>
      </c>
      <c r="M420" t="s">
        <v>14</v>
      </c>
    </row>
    <row r="421" spans="1:13" x14ac:dyDescent="0.35">
      <c r="A421" t="s">
        <v>1443</v>
      </c>
      <c r="B421" t="s">
        <v>1444</v>
      </c>
      <c r="C421" t="s">
        <v>13</v>
      </c>
      <c r="D421">
        <v>1</v>
      </c>
      <c r="E421">
        <v>1</v>
      </c>
      <c r="F421">
        <v>1</v>
      </c>
      <c r="G421">
        <v>0</v>
      </c>
      <c r="H421">
        <v>0</v>
      </c>
      <c r="I421">
        <v>0</v>
      </c>
      <c r="J421" t="s">
        <v>208</v>
      </c>
      <c r="K421" t="s">
        <v>1424</v>
      </c>
      <c r="L421">
        <v>1.52661761005E-2</v>
      </c>
      <c r="M421" t="s">
        <v>14</v>
      </c>
    </row>
    <row r="422" spans="1:13" x14ac:dyDescent="0.35">
      <c r="A422" t="s">
        <v>228</v>
      </c>
      <c r="B422" t="s">
        <v>229</v>
      </c>
      <c r="C422" t="s">
        <v>13</v>
      </c>
      <c r="D422">
        <v>1</v>
      </c>
      <c r="E422">
        <v>1</v>
      </c>
      <c r="F422">
        <v>1</v>
      </c>
      <c r="G422">
        <v>0</v>
      </c>
      <c r="H422">
        <v>0</v>
      </c>
      <c r="I422">
        <v>0</v>
      </c>
      <c r="J422" t="s">
        <v>208</v>
      </c>
      <c r="K422" t="s">
        <v>209</v>
      </c>
      <c r="L422">
        <v>3.2091731001899999E-2</v>
      </c>
      <c r="M422" t="s">
        <v>14</v>
      </c>
    </row>
    <row r="423" spans="1:13" x14ac:dyDescent="0.35">
      <c r="A423" t="s">
        <v>866</v>
      </c>
      <c r="B423" t="s">
        <v>867</v>
      </c>
      <c r="C423" t="s">
        <v>13</v>
      </c>
      <c r="D423">
        <v>1</v>
      </c>
      <c r="E423">
        <v>1</v>
      </c>
      <c r="F423">
        <v>1</v>
      </c>
      <c r="G423">
        <v>0</v>
      </c>
      <c r="H423">
        <v>0</v>
      </c>
      <c r="I423">
        <v>0</v>
      </c>
      <c r="J423" t="s">
        <v>7</v>
      </c>
      <c r="K423" t="s">
        <v>857</v>
      </c>
      <c r="L423">
        <v>4.5603249999599998E-2</v>
      </c>
      <c r="M423" t="s">
        <v>14</v>
      </c>
    </row>
    <row r="424" spans="1:13" x14ac:dyDescent="0.35">
      <c r="A424" t="s">
        <v>532</v>
      </c>
      <c r="B424" t="s">
        <v>533</v>
      </c>
      <c r="C424" t="s">
        <v>13</v>
      </c>
      <c r="D424">
        <v>1</v>
      </c>
      <c r="E424">
        <v>1</v>
      </c>
      <c r="F424">
        <v>1</v>
      </c>
      <c r="G424">
        <v>0</v>
      </c>
      <c r="H424">
        <v>0</v>
      </c>
      <c r="I424">
        <v>0</v>
      </c>
      <c r="J424" t="s">
        <v>208</v>
      </c>
      <c r="K424" t="s">
        <v>507</v>
      </c>
      <c r="L424">
        <v>2.7337874999199999E-2</v>
      </c>
      <c r="M424" t="s">
        <v>14</v>
      </c>
    </row>
    <row r="425" spans="1:13" x14ac:dyDescent="0.35">
      <c r="A425" t="s">
        <v>530</v>
      </c>
      <c r="B425" t="s">
        <v>531</v>
      </c>
      <c r="C425" t="s">
        <v>13</v>
      </c>
      <c r="D425">
        <v>1</v>
      </c>
      <c r="E425">
        <v>1</v>
      </c>
      <c r="F425">
        <v>1</v>
      </c>
      <c r="G425">
        <v>0</v>
      </c>
      <c r="H425">
        <v>0</v>
      </c>
      <c r="I425">
        <v>0</v>
      </c>
      <c r="J425" t="s">
        <v>208</v>
      </c>
      <c r="K425" t="s">
        <v>507</v>
      </c>
      <c r="L425">
        <v>1.3191257349699999E-2</v>
      </c>
      <c r="M425" t="s">
        <v>14</v>
      </c>
    </row>
    <row r="426" spans="1:13" x14ac:dyDescent="0.35">
      <c r="A426" t="s">
        <v>230</v>
      </c>
      <c r="B426" t="s">
        <v>231</v>
      </c>
      <c r="C426" t="s">
        <v>13</v>
      </c>
      <c r="D426">
        <v>1</v>
      </c>
      <c r="E426">
        <v>1</v>
      </c>
      <c r="F426">
        <v>1</v>
      </c>
      <c r="G426">
        <v>0</v>
      </c>
      <c r="H426">
        <v>0</v>
      </c>
      <c r="I426">
        <v>0</v>
      </c>
      <c r="J426" t="s">
        <v>208</v>
      </c>
      <c r="K426" t="s">
        <v>209</v>
      </c>
      <c r="L426">
        <v>9.2630706098900006E-2</v>
      </c>
      <c r="M426" t="s">
        <v>14</v>
      </c>
    </row>
    <row r="427" spans="1:13" x14ac:dyDescent="0.35">
      <c r="A427" t="s">
        <v>1083</v>
      </c>
      <c r="B427" t="s">
        <v>1084</v>
      </c>
      <c r="C427" t="s">
        <v>13</v>
      </c>
      <c r="D427">
        <v>1</v>
      </c>
      <c r="E427">
        <v>1</v>
      </c>
      <c r="F427">
        <v>1</v>
      </c>
      <c r="G427">
        <v>0</v>
      </c>
      <c r="H427">
        <v>0</v>
      </c>
      <c r="I427">
        <v>0</v>
      </c>
      <c r="J427" t="s">
        <v>391</v>
      </c>
      <c r="K427" t="s">
        <v>1048</v>
      </c>
      <c r="L427">
        <v>8.8711395991800009E-3</v>
      </c>
      <c r="M427" t="s">
        <v>14</v>
      </c>
    </row>
    <row r="428" spans="1:13" x14ac:dyDescent="0.35">
      <c r="A428" t="s">
        <v>1081</v>
      </c>
      <c r="B428" t="s">
        <v>1082</v>
      </c>
      <c r="C428" t="s">
        <v>13</v>
      </c>
      <c r="D428">
        <v>-4</v>
      </c>
      <c r="E428">
        <v>-4</v>
      </c>
      <c r="F428">
        <v>-4</v>
      </c>
      <c r="G428">
        <v>0</v>
      </c>
      <c r="H428">
        <v>0</v>
      </c>
      <c r="I428">
        <v>0</v>
      </c>
      <c r="J428" t="s">
        <v>391</v>
      </c>
      <c r="K428" t="s">
        <v>1048</v>
      </c>
      <c r="L428">
        <v>4.59161995487E-2</v>
      </c>
      <c r="M428" t="s">
        <v>14</v>
      </c>
    </row>
    <row r="429" spans="1:13" x14ac:dyDescent="0.35">
      <c r="A429" t="s">
        <v>1281</v>
      </c>
      <c r="B429" t="s">
        <v>1282</v>
      </c>
      <c r="C429" t="s">
        <v>13</v>
      </c>
      <c r="D429">
        <v>468</v>
      </c>
      <c r="E429">
        <v>468</v>
      </c>
      <c r="F429">
        <v>468</v>
      </c>
      <c r="G429">
        <v>0</v>
      </c>
      <c r="H429">
        <v>0</v>
      </c>
      <c r="I429">
        <v>0</v>
      </c>
      <c r="J429" t="s">
        <v>391</v>
      </c>
      <c r="K429" t="s">
        <v>1252</v>
      </c>
      <c r="L429">
        <v>1.13552035896</v>
      </c>
      <c r="M429" t="s">
        <v>14</v>
      </c>
    </row>
    <row r="430" spans="1:13" x14ac:dyDescent="0.35">
      <c r="A430" t="s">
        <v>613</v>
      </c>
      <c r="B430" t="s">
        <v>614</v>
      </c>
      <c r="C430" t="s">
        <v>13</v>
      </c>
      <c r="D430">
        <v>3</v>
      </c>
      <c r="E430">
        <v>3</v>
      </c>
      <c r="F430">
        <v>3</v>
      </c>
      <c r="G430">
        <v>0</v>
      </c>
      <c r="H430">
        <v>0</v>
      </c>
      <c r="I430">
        <v>0</v>
      </c>
      <c r="J430" t="s">
        <v>122</v>
      </c>
      <c r="K430" t="s">
        <v>576</v>
      </c>
      <c r="L430">
        <v>4.4413755701099997E-2</v>
      </c>
      <c r="M430" t="s">
        <v>14</v>
      </c>
    </row>
    <row r="431" spans="1:13" x14ac:dyDescent="0.35">
      <c r="A431" t="s">
        <v>1106</v>
      </c>
      <c r="B431" t="s">
        <v>1107</v>
      </c>
      <c r="C431" t="s">
        <v>13</v>
      </c>
      <c r="D431">
        <v>-1</v>
      </c>
      <c r="E431">
        <v>-1</v>
      </c>
      <c r="F431">
        <v>-1</v>
      </c>
      <c r="G431">
        <v>0</v>
      </c>
      <c r="H431">
        <v>0</v>
      </c>
      <c r="I431">
        <v>0</v>
      </c>
      <c r="J431" t="s">
        <v>208</v>
      </c>
      <c r="K431" t="s">
        <v>1048</v>
      </c>
      <c r="L431">
        <v>9.4200350002199996E-3</v>
      </c>
      <c r="M431" t="s">
        <v>14</v>
      </c>
    </row>
    <row r="432" spans="1:13" x14ac:dyDescent="0.35">
      <c r="A432" t="s">
        <v>365</v>
      </c>
      <c r="B432" t="s">
        <v>366</v>
      </c>
      <c r="C432" t="s">
        <v>13</v>
      </c>
      <c r="D432">
        <v>1</v>
      </c>
      <c r="E432">
        <v>1</v>
      </c>
      <c r="F432">
        <v>1</v>
      </c>
      <c r="G432">
        <v>0</v>
      </c>
      <c r="H432">
        <v>0</v>
      </c>
      <c r="I432">
        <v>0</v>
      </c>
      <c r="J432" t="s">
        <v>7</v>
      </c>
      <c r="K432" t="s">
        <v>346</v>
      </c>
      <c r="L432">
        <v>1.49028042997E-2</v>
      </c>
      <c r="M432" t="s">
        <v>14</v>
      </c>
    </row>
    <row r="433" spans="1:13" x14ac:dyDescent="0.35">
      <c r="A433" t="s">
        <v>1035</v>
      </c>
      <c r="B433" t="s">
        <v>1036</v>
      </c>
      <c r="C433" t="s">
        <v>13</v>
      </c>
      <c r="D433">
        <v>9</v>
      </c>
      <c r="E433">
        <v>9</v>
      </c>
      <c r="F433">
        <v>9</v>
      </c>
      <c r="G433">
        <v>0</v>
      </c>
      <c r="H433">
        <v>0</v>
      </c>
      <c r="I433">
        <v>0</v>
      </c>
      <c r="J433" t="s">
        <v>391</v>
      </c>
      <c r="K433" t="s">
        <v>944</v>
      </c>
      <c r="L433">
        <v>6.8547734808299995E-2</v>
      </c>
      <c r="M433" t="s">
        <v>14</v>
      </c>
    </row>
    <row r="434" spans="1:13" x14ac:dyDescent="0.35">
      <c r="A434" t="s">
        <v>1035</v>
      </c>
      <c r="B434" t="s">
        <v>1036</v>
      </c>
      <c r="C434" t="s">
        <v>13</v>
      </c>
      <c r="D434">
        <v>19</v>
      </c>
      <c r="E434">
        <v>19</v>
      </c>
      <c r="F434">
        <v>19</v>
      </c>
      <c r="G434">
        <v>0</v>
      </c>
      <c r="H434">
        <v>0</v>
      </c>
      <c r="I434">
        <v>0</v>
      </c>
      <c r="J434" t="s">
        <v>391</v>
      </c>
      <c r="K434" t="s">
        <v>944</v>
      </c>
      <c r="L434">
        <v>0.238320006492</v>
      </c>
      <c r="M434" t="s">
        <v>14</v>
      </c>
    </row>
    <row r="435" spans="1:13" x14ac:dyDescent="0.35">
      <c r="A435" t="s">
        <v>419</v>
      </c>
      <c r="B435" t="s">
        <v>420</v>
      </c>
      <c r="C435" t="s">
        <v>13</v>
      </c>
      <c r="D435">
        <v>2</v>
      </c>
      <c r="E435">
        <v>2</v>
      </c>
      <c r="F435">
        <v>2</v>
      </c>
      <c r="G435">
        <v>0</v>
      </c>
      <c r="H435">
        <v>0</v>
      </c>
      <c r="I435">
        <v>0</v>
      </c>
      <c r="J435" t="s">
        <v>7</v>
      </c>
      <c r="K435" t="s">
        <v>394</v>
      </c>
      <c r="L435">
        <v>1.9731513200700001E-2</v>
      </c>
      <c r="M435" t="s">
        <v>14</v>
      </c>
    </row>
    <row r="436" spans="1:13" x14ac:dyDescent="0.35">
      <c r="A436" t="s">
        <v>224</v>
      </c>
      <c r="B436" t="s">
        <v>225</v>
      </c>
      <c r="C436" t="s">
        <v>13</v>
      </c>
      <c r="D436">
        <v>1</v>
      </c>
      <c r="E436">
        <v>1</v>
      </c>
      <c r="F436">
        <v>1</v>
      </c>
      <c r="G436">
        <v>0</v>
      </c>
      <c r="H436">
        <v>0</v>
      </c>
      <c r="I436">
        <v>0</v>
      </c>
      <c r="J436" t="s">
        <v>208</v>
      </c>
      <c r="K436" t="s">
        <v>209</v>
      </c>
      <c r="L436">
        <v>5.8129829201099999E-2</v>
      </c>
      <c r="M436" t="s">
        <v>14</v>
      </c>
    </row>
    <row r="437" spans="1:13" x14ac:dyDescent="0.35">
      <c r="A437" t="s">
        <v>783</v>
      </c>
      <c r="B437" t="s">
        <v>784</v>
      </c>
      <c r="C437" t="s">
        <v>13</v>
      </c>
      <c r="D437">
        <v>2</v>
      </c>
      <c r="E437">
        <v>2</v>
      </c>
      <c r="F437">
        <v>2</v>
      </c>
      <c r="G437">
        <v>0</v>
      </c>
      <c r="H437">
        <v>0</v>
      </c>
      <c r="I437">
        <v>0</v>
      </c>
      <c r="J437" t="s">
        <v>122</v>
      </c>
      <c r="K437" t="s">
        <v>756</v>
      </c>
      <c r="L437">
        <v>8.5460470898999996E-2</v>
      </c>
      <c r="M437" t="s">
        <v>14</v>
      </c>
    </row>
    <row r="438" spans="1:13" x14ac:dyDescent="0.35">
      <c r="A438" t="s">
        <v>79</v>
      </c>
      <c r="B438" t="s">
        <v>80</v>
      </c>
      <c r="C438" t="s">
        <v>13</v>
      </c>
      <c r="D438">
        <v>1</v>
      </c>
      <c r="E438">
        <v>1</v>
      </c>
      <c r="F438">
        <v>1</v>
      </c>
      <c r="G438">
        <v>0</v>
      </c>
      <c r="H438">
        <v>0</v>
      </c>
      <c r="I438">
        <v>0</v>
      </c>
      <c r="J438" t="s">
        <v>7</v>
      </c>
      <c r="K438" t="s">
        <v>69</v>
      </c>
      <c r="L438">
        <v>2.2957377648700001E-2</v>
      </c>
      <c r="M438" t="s">
        <v>14</v>
      </c>
    </row>
    <row r="439" spans="1:13" x14ac:dyDescent="0.35">
      <c r="A439" t="s">
        <v>1053</v>
      </c>
      <c r="B439" t="s">
        <v>1054</v>
      </c>
      <c r="C439" t="s">
        <v>13</v>
      </c>
      <c r="D439">
        <v>7</v>
      </c>
      <c r="E439">
        <v>7</v>
      </c>
      <c r="F439">
        <v>7</v>
      </c>
      <c r="G439">
        <v>0</v>
      </c>
      <c r="H439">
        <v>0</v>
      </c>
      <c r="I439">
        <v>0</v>
      </c>
      <c r="J439" t="s">
        <v>391</v>
      </c>
      <c r="K439" t="s">
        <v>1048</v>
      </c>
      <c r="L439">
        <v>2.35022494518E-2</v>
      </c>
      <c r="M439" t="s">
        <v>14</v>
      </c>
    </row>
    <row r="440" spans="1:13" x14ac:dyDescent="0.35">
      <c r="A440" t="s">
        <v>1053</v>
      </c>
      <c r="B440" t="s">
        <v>1054</v>
      </c>
      <c r="C440" t="s">
        <v>13</v>
      </c>
      <c r="D440">
        <v>-1</v>
      </c>
      <c r="E440">
        <v>-1</v>
      </c>
      <c r="F440">
        <v>-1</v>
      </c>
      <c r="G440">
        <v>0</v>
      </c>
      <c r="H440">
        <v>0</v>
      </c>
      <c r="I440">
        <v>0</v>
      </c>
      <c r="J440" t="s">
        <v>391</v>
      </c>
      <c r="K440" t="s">
        <v>1048</v>
      </c>
      <c r="L440">
        <v>2.35022494518E-2</v>
      </c>
      <c r="M440" t="s">
        <v>14</v>
      </c>
    </row>
    <row r="441" spans="1:13" x14ac:dyDescent="0.35">
      <c r="A441" t="s">
        <v>313</v>
      </c>
      <c r="B441" t="s">
        <v>314</v>
      </c>
      <c r="C441" t="s">
        <v>13</v>
      </c>
      <c r="D441">
        <v>53</v>
      </c>
      <c r="E441">
        <v>53</v>
      </c>
      <c r="F441">
        <v>53</v>
      </c>
      <c r="G441">
        <v>0</v>
      </c>
      <c r="H441">
        <v>0</v>
      </c>
      <c r="I441">
        <v>0</v>
      </c>
      <c r="J441" t="s">
        <v>122</v>
      </c>
      <c r="K441" t="s">
        <v>288</v>
      </c>
      <c r="L441">
        <v>0.77095393284699998</v>
      </c>
      <c r="M441" t="s">
        <v>14</v>
      </c>
    </row>
    <row r="442" spans="1:13" x14ac:dyDescent="0.35">
      <c r="A442" t="s">
        <v>611</v>
      </c>
      <c r="B442" t="s">
        <v>612</v>
      </c>
      <c r="C442" t="s">
        <v>13</v>
      </c>
      <c r="D442">
        <v>125</v>
      </c>
      <c r="E442">
        <v>125</v>
      </c>
      <c r="F442">
        <v>125</v>
      </c>
      <c r="G442">
        <v>0</v>
      </c>
      <c r="H442">
        <v>0</v>
      </c>
      <c r="I442">
        <v>0</v>
      </c>
      <c r="J442" t="s">
        <v>122</v>
      </c>
      <c r="K442" t="s">
        <v>576</v>
      </c>
      <c r="L442">
        <v>3.6198736711600001</v>
      </c>
      <c r="M442" t="s">
        <v>14</v>
      </c>
    </row>
    <row r="443" spans="1:13" x14ac:dyDescent="0.35">
      <c r="A443" t="s">
        <v>1520</v>
      </c>
      <c r="B443" t="s">
        <v>1521</v>
      </c>
      <c r="C443" t="s">
        <v>13</v>
      </c>
      <c r="D443">
        <v>510</v>
      </c>
      <c r="E443">
        <v>510</v>
      </c>
      <c r="F443">
        <v>0</v>
      </c>
      <c r="G443">
        <v>510</v>
      </c>
      <c r="H443">
        <v>0</v>
      </c>
      <c r="I443">
        <v>0</v>
      </c>
      <c r="J443" t="s">
        <v>122</v>
      </c>
      <c r="K443" t="s">
        <v>576</v>
      </c>
      <c r="L443">
        <v>10.4318177473</v>
      </c>
      <c r="M443" t="s">
        <v>55</v>
      </c>
    </row>
    <row r="444" spans="1:13" x14ac:dyDescent="0.35">
      <c r="A444" t="s">
        <v>528</v>
      </c>
      <c r="B444" t="s">
        <v>529</v>
      </c>
      <c r="C444" t="s">
        <v>13</v>
      </c>
      <c r="D444">
        <v>1</v>
      </c>
      <c r="E444">
        <v>1</v>
      </c>
      <c r="F444">
        <v>1</v>
      </c>
      <c r="G444">
        <v>0</v>
      </c>
      <c r="H444">
        <v>0</v>
      </c>
      <c r="I444">
        <v>0</v>
      </c>
      <c r="J444" t="s">
        <v>208</v>
      </c>
      <c r="K444" t="s">
        <v>507</v>
      </c>
      <c r="L444">
        <v>2.9071237702899998E-2</v>
      </c>
      <c r="M444" t="s">
        <v>14</v>
      </c>
    </row>
    <row r="445" spans="1:13" x14ac:dyDescent="0.35">
      <c r="A445" t="s">
        <v>449</v>
      </c>
      <c r="B445" t="s">
        <v>450</v>
      </c>
      <c r="C445" t="s">
        <v>13</v>
      </c>
      <c r="D445">
        <v>1</v>
      </c>
      <c r="E445">
        <v>1</v>
      </c>
      <c r="F445">
        <v>1</v>
      </c>
      <c r="G445">
        <v>0</v>
      </c>
      <c r="H445">
        <v>0</v>
      </c>
      <c r="I445">
        <v>0</v>
      </c>
      <c r="J445" t="s">
        <v>7</v>
      </c>
      <c r="K445" t="s">
        <v>394</v>
      </c>
      <c r="L445">
        <v>3.90803750004E-2</v>
      </c>
      <c r="M445" t="s">
        <v>14</v>
      </c>
    </row>
    <row r="446" spans="1:13" x14ac:dyDescent="0.35">
      <c r="A446" t="s">
        <v>522</v>
      </c>
      <c r="B446" t="s">
        <v>523</v>
      </c>
      <c r="C446" t="s">
        <v>13</v>
      </c>
      <c r="D446">
        <v>1</v>
      </c>
      <c r="E446">
        <v>1</v>
      </c>
      <c r="F446">
        <v>1</v>
      </c>
      <c r="G446">
        <v>0</v>
      </c>
      <c r="H446">
        <v>0</v>
      </c>
      <c r="I446">
        <v>0</v>
      </c>
      <c r="J446" t="s">
        <v>208</v>
      </c>
      <c r="K446" t="s">
        <v>507</v>
      </c>
      <c r="L446">
        <v>3.93926250006E-2</v>
      </c>
      <c r="M446" t="s">
        <v>14</v>
      </c>
    </row>
    <row r="447" spans="1:13" x14ac:dyDescent="0.35">
      <c r="A447" t="s">
        <v>963</v>
      </c>
      <c r="B447" t="s">
        <v>964</v>
      </c>
      <c r="C447" t="s">
        <v>13</v>
      </c>
      <c r="D447">
        <v>5</v>
      </c>
      <c r="E447">
        <v>5</v>
      </c>
      <c r="F447">
        <v>5</v>
      </c>
      <c r="G447">
        <v>0</v>
      </c>
      <c r="H447">
        <v>0</v>
      </c>
      <c r="I447">
        <v>0</v>
      </c>
      <c r="J447" t="s">
        <v>7</v>
      </c>
      <c r="K447" t="s">
        <v>944</v>
      </c>
      <c r="L447">
        <v>3.39131249993E-2</v>
      </c>
      <c r="M447" t="s">
        <v>14</v>
      </c>
    </row>
    <row r="448" spans="1:13" x14ac:dyDescent="0.35">
      <c r="A448" t="s">
        <v>963</v>
      </c>
      <c r="B448" t="s">
        <v>964</v>
      </c>
      <c r="C448" t="s">
        <v>13</v>
      </c>
      <c r="D448">
        <v>-1</v>
      </c>
      <c r="E448">
        <v>-1</v>
      </c>
      <c r="F448">
        <v>-1</v>
      </c>
      <c r="G448">
        <v>0</v>
      </c>
      <c r="H448">
        <v>0</v>
      </c>
      <c r="I448">
        <v>0</v>
      </c>
      <c r="J448" t="s">
        <v>7</v>
      </c>
      <c r="K448" t="s">
        <v>944</v>
      </c>
      <c r="L448">
        <v>3.39131249993E-2</v>
      </c>
      <c r="M448" t="s">
        <v>14</v>
      </c>
    </row>
    <row r="449" spans="1:13" x14ac:dyDescent="0.35">
      <c r="A449" t="s">
        <v>1447</v>
      </c>
      <c r="B449" t="s">
        <v>1448</v>
      </c>
      <c r="C449" t="s">
        <v>13</v>
      </c>
      <c r="D449">
        <v>1</v>
      </c>
      <c r="E449">
        <v>1</v>
      </c>
      <c r="F449">
        <v>1</v>
      </c>
      <c r="G449">
        <v>0</v>
      </c>
      <c r="H449">
        <v>0</v>
      </c>
      <c r="I449">
        <v>0</v>
      </c>
      <c r="J449" t="s">
        <v>208</v>
      </c>
      <c r="K449" t="s">
        <v>1424</v>
      </c>
      <c r="L449">
        <v>3.6964286201E-2</v>
      </c>
      <c r="M449" t="s">
        <v>14</v>
      </c>
    </row>
    <row r="450" spans="1:13" x14ac:dyDescent="0.35">
      <c r="A450" t="s">
        <v>185</v>
      </c>
      <c r="B450" t="s">
        <v>186</v>
      </c>
      <c r="C450" t="s">
        <v>13</v>
      </c>
      <c r="D450">
        <v>1</v>
      </c>
      <c r="E450">
        <v>1</v>
      </c>
      <c r="F450">
        <v>1</v>
      </c>
      <c r="G450">
        <v>0</v>
      </c>
      <c r="H450">
        <v>0</v>
      </c>
      <c r="I450">
        <v>0</v>
      </c>
      <c r="J450" t="s">
        <v>122</v>
      </c>
      <c r="K450" t="s">
        <v>160</v>
      </c>
      <c r="L450">
        <v>3.1678674998900001E-2</v>
      </c>
      <c r="M450" t="s">
        <v>14</v>
      </c>
    </row>
    <row r="451" spans="1:13" x14ac:dyDescent="0.35">
      <c r="A451" t="s">
        <v>1100</v>
      </c>
      <c r="B451" t="s">
        <v>1101</v>
      </c>
      <c r="C451" t="s">
        <v>13</v>
      </c>
      <c r="D451">
        <v>38</v>
      </c>
      <c r="E451">
        <v>38</v>
      </c>
      <c r="F451">
        <v>38</v>
      </c>
      <c r="G451">
        <v>0</v>
      </c>
      <c r="H451">
        <v>0</v>
      </c>
      <c r="I451">
        <v>0</v>
      </c>
      <c r="J451" t="s">
        <v>208</v>
      </c>
      <c r="K451" t="s">
        <v>1048</v>
      </c>
      <c r="L451">
        <v>0.342471934049</v>
      </c>
      <c r="M451" t="s">
        <v>14</v>
      </c>
    </row>
    <row r="452" spans="1:13" x14ac:dyDescent="0.35">
      <c r="A452" t="s">
        <v>417</v>
      </c>
      <c r="B452" t="s">
        <v>418</v>
      </c>
      <c r="C452" t="s">
        <v>13</v>
      </c>
      <c r="D452">
        <v>4</v>
      </c>
      <c r="E452">
        <v>4</v>
      </c>
      <c r="F452">
        <v>4</v>
      </c>
      <c r="G452">
        <v>0</v>
      </c>
      <c r="H452">
        <v>0</v>
      </c>
      <c r="I452">
        <v>0</v>
      </c>
      <c r="J452" t="s">
        <v>7</v>
      </c>
      <c r="K452" t="s">
        <v>394</v>
      </c>
      <c r="L452">
        <v>3.00425128003E-2</v>
      </c>
      <c r="M452" t="s">
        <v>14</v>
      </c>
    </row>
    <row r="453" spans="1:13" x14ac:dyDescent="0.35">
      <c r="A453" t="s">
        <v>371</v>
      </c>
      <c r="B453" t="s">
        <v>372</v>
      </c>
      <c r="C453" t="s">
        <v>13</v>
      </c>
      <c r="D453">
        <v>1</v>
      </c>
      <c r="E453">
        <v>1</v>
      </c>
      <c r="F453">
        <v>1</v>
      </c>
      <c r="G453">
        <v>0</v>
      </c>
      <c r="H453">
        <v>0</v>
      </c>
      <c r="I453">
        <v>0</v>
      </c>
      <c r="J453" t="s">
        <v>7</v>
      </c>
      <c r="K453" t="s">
        <v>346</v>
      </c>
      <c r="L453">
        <v>5.4165435849E-2</v>
      </c>
      <c r="M453" t="s">
        <v>14</v>
      </c>
    </row>
    <row r="454" spans="1:13" x14ac:dyDescent="0.35">
      <c r="A454" t="s">
        <v>486</v>
      </c>
      <c r="B454" t="s">
        <v>487</v>
      </c>
      <c r="C454" t="s">
        <v>13</v>
      </c>
      <c r="D454">
        <v>4</v>
      </c>
      <c r="E454">
        <v>4</v>
      </c>
      <c r="F454">
        <v>4</v>
      </c>
      <c r="G454">
        <v>0</v>
      </c>
      <c r="H454">
        <v>0</v>
      </c>
      <c r="I454">
        <v>0</v>
      </c>
      <c r="J454" t="s">
        <v>208</v>
      </c>
      <c r="K454" t="s">
        <v>461</v>
      </c>
      <c r="L454">
        <v>3.73589682517E-2</v>
      </c>
      <c r="M454" t="s">
        <v>488</v>
      </c>
    </row>
    <row r="455" spans="1:13" x14ac:dyDescent="0.35">
      <c r="A455" t="s">
        <v>1187</v>
      </c>
      <c r="B455" t="s">
        <v>1188</v>
      </c>
      <c r="C455" t="s">
        <v>13</v>
      </c>
      <c r="D455">
        <v>1</v>
      </c>
      <c r="E455">
        <v>1</v>
      </c>
      <c r="F455">
        <v>1</v>
      </c>
      <c r="G455">
        <v>0</v>
      </c>
      <c r="H455">
        <v>0</v>
      </c>
      <c r="I455">
        <v>0</v>
      </c>
      <c r="J455" t="s">
        <v>122</v>
      </c>
      <c r="K455" t="s">
        <v>1174</v>
      </c>
      <c r="L455">
        <v>3.0744605100399999E-2</v>
      </c>
      <c r="M455" t="s">
        <v>14</v>
      </c>
    </row>
    <row r="456" spans="1:13" x14ac:dyDescent="0.35">
      <c r="A456" t="s">
        <v>134</v>
      </c>
      <c r="B456" t="s">
        <v>135</v>
      </c>
      <c r="C456" t="s">
        <v>13</v>
      </c>
      <c r="D456">
        <v>70</v>
      </c>
      <c r="E456">
        <v>70</v>
      </c>
      <c r="F456">
        <v>70</v>
      </c>
      <c r="G456">
        <v>0</v>
      </c>
      <c r="H456">
        <v>0</v>
      </c>
      <c r="I456">
        <v>0</v>
      </c>
      <c r="J456" t="s">
        <v>122</v>
      </c>
      <c r="K456" t="s">
        <v>123</v>
      </c>
      <c r="L456">
        <v>1.09062298035</v>
      </c>
      <c r="M456" t="s">
        <v>14</v>
      </c>
    </row>
    <row r="457" spans="1:13" x14ac:dyDescent="0.35">
      <c r="A457" t="s">
        <v>728</v>
      </c>
      <c r="B457" t="s">
        <v>729</v>
      </c>
      <c r="C457" t="s">
        <v>13</v>
      </c>
      <c r="D457">
        <v>1</v>
      </c>
      <c r="E457">
        <v>1</v>
      </c>
      <c r="F457">
        <v>1</v>
      </c>
      <c r="G457">
        <v>0</v>
      </c>
      <c r="H457">
        <v>0</v>
      </c>
      <c r="I457">
        <v>0</v>
      </c>
      <c r="J457" t="s">
        <v>122</v>
      </c>
      <c r="K457" t="s">
        <v>713</v>
      </c>
      <c r="L457">
        <v>1.04977432499E-2</v>
      </c>
      <c r="M457" t="s">
        <v>14</v>
      </c>
    </row>
    <row r="458" spans="1:13" x14ac:dyDescent="0.35">
      <c r="A458" t="s">
        <v>336</v>
      </c>
      <c r="B458" t="s">
        <v>337</v>
      </c>
      <c r="C458" t="s">
        <v>13</v>
      </c>
      <c r="D458">
        <v>45</v>
      </c>
      <c r="E458">
        <v>45</v>
      </c>
      <c r="F458">
        <v>0</v>
      </c>
      <c r="G458">
        <v>45</v>
      </c>
      <c r="H458">
        <v>0</v>
      </c>
      <c r="I458">
        <v>0</v>
      </c>
      <c r="J458" t="s">
        <v>122</v>
      </c>
      <c r="K458" t="s">
        <v>288</v>
      </c>
      <c r="L458">
        <v>0.50608974844499999</v>
      </c>
      <c r="M458" t="s">
        <v>55</v>
      </c>
    </row>
    <row r="459" spans="1:13" x14ac:dyDescent="0.35">
      <c r="A459" t="s">
        <v>1291</v>
      </c>
      <c r="B459" t="s">
        <v>1292</v>
      </c>
      <c r="C459" t="s">
        <v>13</v>
      </c>
      <c r="D459">
        <v>28</v>
      </c>
      <c r="E459">
        <v>28</v>
      </c>
      <c r="F459">
        <v>28</v>
      </c>
      <c r="G459">
        <v>0</v>
      </c>
      <c r="H459">
        <v>0</v>
      </c>
      <c r="I459">
        <v>0</v>
      </c>
      <c r="J459" t="s">
        <v>391</v>
      </c>
      <c r="K459" t="s">
        <v>1252</v>
      </c>
      <c r="L459">
        <v>7.9921979499399998E-2</v>
      </c>
      <c r="M459" t="s">
        <v>14</v>
      </c>
    </row>
    <row r="460" spans="1:13" x14ac:dyDescent="0.35">
      <c r="A460" t="s">
        <v>1219</v>
      </c>
      <c r="B460" t="s">
        <v>1220</v>
      </c>
      <c r="C460" t="s">
        <v>13</v>
      </c>
      <c r="D460">
        <v>2</v>
      </c>
      <c r="E460">
        <v>2</v>
      </c>
      <c r="F460">
        <v>2</v>
      </c>
      <c r="G460">
        <v>0</v>
      </c>
      <c r="H460">
        <v>0</v>
      </c>
      <c r="I460">
        <v>0</v>
      </c>
      <c r="J460" t="s">
        <v>122</v>
      </c>
      <c r="K460" t="s">
        <v>1174</v>
      </c>
      <c r="L460">
        <v>0.12638124374699999</v>
      </c>
      <c r="M460" t="s">
        <v>14</v>
      </c>
    </row>
    <row r="461" spans="1:13" x14ac:dyDescent="0.35">
      <c r="A461" t="s">
        <v>734</v>
      </c>
      <c r="B461" t="s">
        <v>735</v>
      </c>
      <c r="C461" t="s">
        <v>13</v>
      </c>
      <c r="D461">
        <v>31</v>
      </c>
      <c r="E461">
        <v>31</v>
      </c>
      <c r="F461">
        <v>31</v>
      </c>
      <c r="G461">
        <v>0</v>
      </c>
      <c r="H461">
        <v>0</v>
      </c>
      <c r="I461">
        <v>0</v>
      </c>
      <c r="J461" t="s">
        <v>122</v>
      </c>
      <c r="K461" t="s">
        <v>713</v>
      </c>
      <c r="L461">
        <v>0.13261576555099999</v>
      </c>
      <c r="M461" t="s">
        <v>14</v>
      </c>
    </row>
    <row r="462" spans="1:13" x14ac:dyDescent="0.35">
      <c r="A462" t="s">
        <v>805</v>
      </c>
      <c r="B462" t="s">
        <v>806</v>
      </c>
      <c r="C462" t="s">
        <v>13</v>
      </c>
      <c r="D462">
        <v>3</v>
      </c>
      <c r="E462">
        <v>3</v>
      </c>
      <c r="F462">
        <v>3</v>
      </c>
      <c r="G462">
        <v>0</v>
      </c>
      <c r="H462">
        <v>0</v>
      </c>
      <c r="I462">
        <v>0</v>
      </c>
      <c r="J462" t="s">
        <v>7</v>
      </c>
      <c r="K462" t="s">
        <v>794</v>
      </c>
      <c r="L462">
        <v>0.10203356624899999</v>
      </c>
      <c r="M462" t="s">
        <v>14</v>
      </c>
    </row>
    <row r="463" spans="1:13" x14ac:dyDescent="0.35">
      <c r="A463" t="s">
        <v>1275</v>
      </c>
      <c r="B463" t="s">
        <v>1276</v>
      </c>
      <c r="C463" t="s">
        <v>13</v>
      </c>
      <c r="D463">
        <v>1</v>
      </c>
      <c r="E463">
        <v>1</v>
      </c>
      <c r="F463">
        <v>1</v>
      </c>
      <c r="G463">
        <v>0</v>
      </c>
      <c r="H463">
        <v>0</v>
      </c>
      <c r="I463">
        <v>0</v>
      </c>
      <c r="J463" t="s">
        <v>391</v>
      </c>
      <c r="K463" t="s">
        <v>1252</v>
      </c>
      <c r="L463">
        <v>4.7007249999600001E-2</v>
      </c>
      <c r="M463" t="s">
        <v>14</v>
      </c>
    </row>
    <row r="464" spans="1:13" x14ac:dyDescent="0.35">
      <c r="A464" t="s">
        <v>597</v>
      </c>
      <c r="B464" t="s">
        <v>598</v>
      </c>
      <c r="C464" t="s">
        <v>13</v>
      </c>
      <c r="D464">
        <v>1</v>
      </c>
      <c r="E464">
        <v>1</v>
      </c>
      <c r="F464">
        <v>1</v>
      </c>
      <c r="G464">
        <v>0</v>
      </c>
      <c r="H464">
        <v>0</v>
      </c>
      <c r="I464">
        <v>0</v>
      </c>
      <c r="J464" t="s">
        <v>122</v>
      </c>
      <c r="K464" t="s">
        <v>576</v>
      </c>
      <c r="L464">
        <v>3.1183597501700001E-2</v>
      </c>
      <c r="M464" t="s">
        <v>14</v>
      </c>
    </row>
    <row r="465" spans="1:13" x14ac:dyDescent="0.35">
      <c r="A465" t="s">
        <v>1320</v>
      </c>
      <c r="B465" t="s">
        <v>1321</v>
      </c>
      <c r="C465" t="s">
        <v>13</v>
      </c>
      <c r="D465">
        <v>264</v>
      </c>
      <c r="E465">
        <v>264</v>
      </c>
      <c r="F465">
        <v>264</v>
      </c>
      <c r="G465">
        <v>0</v>
      </c>
      <c r="H465">
        <v>0</v>
      </c>
      <c r="I465">
        <v>0</v>
      </c>
      <c r="J465" t="s">
        <v>391</v>
      </c>
      <c r="K465" t="s">
        <v>1252</v>
      </c>
      <c r="L465">
        <v>0.17189733779999999</v>
      </c>
      <c r="M465" t="s">
        <v>14</v>
      </c>
    </row>
    <row r="466" spans="1:13" x14ac:dyDescent="0.35">
      <c r="A466" t="s">
        <v>953</v>
      </c>
      <c r="B466" t="s">
        <v>954</v>
      </c>
      <c r="C466" t="s">
        <v>13</v>
      </c>
      <c r="D466">
        <v>1</v>
      </c>
      <c r="E466">
        <v>1</v>
      </c>
      <c r="F466">
        <v>1</v>
      </c>
      <c r="G466">
        <v>0</v>
      </c>
      <c r="H466">
        <v>0</v>
      </c>
      <c r="I466">
        <v>0</v>
      </c>
      <c r="J466" t="s">
        <v>7</v>
      </c>
      <c r="K466" t="s">
        <v>944</v>
      </c>
      <c r="L466">
        <v>2.2942124999300002E-2</v>
      </c>
      <c r="M466" t="s">
        <v>14</v>
      </c>
    </row>
    <row r="467" spans="1:13" x14ac:dyDescent="0.35">
      <c r="A467" t="s">
        <v>1075</v>
      </c>
      <c r="B467" t="s">
        <v>1076</v>
      </c>
      <c r="C467" t="s">
        <v>13</v>
      </c>
      <c r="D467">
        <v>104</v>
      </c>
      <c r="E467">
        <v>104</v>
      </c>
      <c r="F467">
        <v>104</v>
      </c>
      <c r="G467">
        <v>0</v>
      </c>
      <c r="H467">
        <v>0</v>
      </c>
      <c r="I467">
        <v>0</v>
      </c>
      <c r="J467" t="s">
        <v>391</v>
      </c>
      <c r="K467" t="s">
        <v>1048</v>
      </c>
      <c r="L467">
        <v>0.44460418134899998</v>
      </c>
      <c r="M467" t="s">
        <v>14</v>
      </c>
    </row>
    <row r="468" spans="1:13" x14ac:dyDescent="0.35">
      <c r="A468" t="s">
        <v>1506</v>
      </c>
      <c r="B468" t="s">
        <v>1507</v>
      </c>
      <c r="C468" t="s">
        <v>13</v>
      </c>
      <c r="D468">
        <v>16</v>
      </c>
      <c r="E468">
        <v>16</v>
      </c>
      <c r="F468">
        <v>16</v>
      </c>
      <c r="G468">
        <v>0</v>
      </c>
      <c r="H468">
        <v>0</v>
      </c>
      <c r="I468">
        <v>0</v>
      </c>
      <c r="J468" t="s">
        <v>208</v>
      </c>
      <c r="K468" t="s">
        <v>461</v>
      </c>
      <c r="L468">
        <v>0.72948229415099997</v>
      </c>
      <c r="M468" t="s">
        <v>14</v>
      </c>
    </row>
    <row r="469" spans="1:13" x14ac:dyDescent="0.35">
      <c r="A469" t="s">
        <v>1232</v>
      </c>
      <c r="B469" t="s">
        <v>1233</v>
      </c>
      <c r="C469" t="s">
        <v>13</v>
      </c>
      <c r="D469">
        <v>7</v>
      </c>
      <c r="E469">
        <v>7</v>
      </c>
      <c r="F469">
        <v>7</v>
      </c>
      <c r="G469">
        <v>0</v>
      </c>
      <c r="H469">
        <v>0</v>
      </c>
      <c r="I469">
        <v>0</v>
      </c>
      <c r="J469" t="s">
        <v>391</v>
      </c>
      <c r="K469" t="s">
        <v>1225</v>
      </c>
      <c r="L469">
        <v>3.4166174999400001E-2</v>
      </c>
      <c r="M469" t="s">
        <v>14</v>
      </c>
    </row>
    <row r="470" spans="1:13" x14ac:dyDescent="0.35">
      <c r="A470" t="s">
        <v>1232</v>
      </c>
      <c r="B470" t="s">
        <v>1233</v>
      </c>
      <c r="C470" t="s">
        <v>13</v>
      </c>
      <c r="D470">
        <v>2</v>
      </c>
      <c r="E470">
        <v>2</v>
      </c>
      <c r="F470">
        <v>2</v>
      </c>
      <c r="G470">
        <v>0</v>
      </c>
      <c r="H470">
        <v>0</v>
      </c>
      <c r="I470">
        <v>0</v>
      </c>
      <c r="J470" t="s">
        <v>391</v>
      </c>
      <c r="K470" t="s">
        <v>1225</v>
      </c>
      <c r="L470">
        <v>3.9334877651699997E-2</v>
      </c>
      <c r="M470" t="s">
        <v>14</v>
      </c>
    </row>
    <row r="471" spans="1:13" x14ac:dyDescent="0.35">
      <c r="A471" t="s">
        <v>1449</v>
      </c>
      <c r="B471" t="s">
        <v>1450</v>
      </c>
      <c r="C471" t="s">
        <v>13</v>
      </c>
      <c r="D471">
        <v>1</v>
      </c>
      <c r="E471">
        <v>1</v>
      </c>
      <c r="F471">
        <v>1</v>
      </c>
      <c r="G471">
        <v>0</v>
      </c>
      <c r="H471">
        <v>0</v>
      </c>
      <c r="I471">
        <v>0</v>
      </c>
      <c r="J471" t="s">
        <v>208</v>
      </c>
      <c r="K471" t="s">
        <v>1424</v>
      </c>
      <c r="L471">
        <v>3.6658976601000003E-2</v>
      </c>
      <c r="M471" t="s">
        <v>14</v>
      </c>
    </row>
    <row r="472" spans="1:13" x14ac:dyDescent="0.35">
      <c r="A472" t="s">
        <v>707</v>
      </c>
      <c r="B472" t="s">
        <v>708</v>
      </c>
      <c r="C472" t="s">
        <v>13</v>
      </c>
      <c r="D472">
        <v>-1</v>
      </c>
      <c r="E472">
        <v>-1</v>
      </c>
      <c r="F472">
        <v>-1</v>
      </c>
      <c r="G472">
        <v>0</v>
      </c>
      <c r="H472">
        <v>0</v>
      </c>
      <c r="I472">
        <v>0</v>
      </c>
      <c r="J472" t="s">
        <v>122</v>
      </c>
      <c r="K472" t="s">
        <v>664</v>
      </c>
      <c r="L472">
        <v>3.3813614800400002E-2</v>
      </c>
      <c r="M472" t="s">
        <v>14</v>
      </c>
    </row>
    <row r="473" spans="1:13" x14ac:dyDescent="0.35">
      <c r="A473" t="s">
        <v>589</v>
      </c>
      <c r="B473" t="s">
        <v>590</v>
      </c>
      <c r="C473" t="s">
        <v>13</v>
      </c>
      <c r="D473">
        <v>2</v>
      </c>
      <c r="E473">
        <v>2</v>
      </c>
      <c r="F473">
        <v>2</v>
      </c>
      <c r="G473">
        <v>0</v>
      </c>
      <c r="H473">
        <v>0</v>
      </c>
      <c r="I473">
        <v>0</v>
      </c>
      <c r="J473" t="s">
        <v>122</v>
      </c>
      <c r="K473" t="s">
        <v>576</v>
      </c>
      <c r="L473">
        <v>4.02158749988E-2</v>
      </c>
      <c r="M473" t="s">
        <v>14</v>
      </c>
    </row>
    <row r="474" spans="1:13" x14ac:dyDescent="0.35">
      <c r="A474" t="s">
        <v>589</v>
      </c>
      <c r="B474" t="s">
        <v>590</v>
      </c>
      <c r="C474" t="s">
        <v>13</v>
      </c>
      <c r="D474">
        <v>-1</v>
      </c>
      <c r="E474">
        <v>-1</v>
      </c>
      <c r="F474">
        <v>-1</v>
      </c>
      <c r="G474">
        <v>0</v>
      </c>
      <c r="H474">
        <v>0</v>
      </c>
      <c r="I474">
        <v>0</v>
      </c>
      <c r="J474" t="s">
        <v>122</v>
      </c>
      <c r="K474" t="s">
        <v>576</v>
      </c>
      <c r="L474">
        <v>4.02158749988E-2</v>
      </c>
      <c r="M474" t="s">
        <v>14</v>
      </c>
    </row>
    <row r="475" spans="1:13" x14ac:dyDescent="0.35">
      <c r="A475" t="s">
        <v>1015</v>
      </c>
      <c r="B475" t="s">
        <v>1016</v>
      </c>
      <c r="C475" t="s">
        <v>13</v>
      </c>
      <c r="D475">
        <v>1</v>
      </c>
      <c r="E475">
        <v>1</v>
      </c>
      <c r="F475">
        <v>1</v>
      </c>
      <c r="G475">
        <v>0</v>
      </c>
      <c r="H475">
        <v>0</v>
      </c>
      <c r="I475">
        <v>0</v>
      </c>
      <c r="J475" t="s">
        <v>391</v>
      </c>
      <c r="K475" t="s">
        <v>944</v>
      </c>
      <c r="L475">
        <v>1.00720624997E-2</v>
      </c>
      <c r="M475" t="s">
        <v>14</v>
      </c>
    </row>
    <row r="476" spans="1:13" x14ac:dyDescent="0.35">
      <c r="A476" t="s">
        <v>558</v>
      </c>
      <c r="B476" t="s">
        <v>559</v>
      </c>
      <c r="C476" t="s">
        <v>13</v>
      </c>
      <c r="D476">
        <v>1</v>
      </c>
      <c r="E476">
        <v>1</v>
      </c>
      <c r="F476">
        <v>1</v>
      </c>
      <c r="G476">
        <v>0</v>
      </c>
      <c r="H476">
        <v>0</v>
      </c>
      <c r="I476">
        <v>0</v>
      </c>
      <c r="J476" t="s">
        <v>122</v>
      </c>
      <c r="K476" t="s">
        <v>549</v>
      </c>
      <c r="L476">
        <v>5.0236360000700003E-2</v>
      </c>
      <c r="M476" t="s">
        <v>14</v>
      </c>
    </row>
    <row r="477" spans="1:13" x14ac:dyDescent="0.35">
      <c r="A477" t="s">
        <v>868</v>
      </c>
      <c r="B477" t="s">
        <v>869</v>
      </c>
      <c r="C477" t="s">
        <v>13</v>
      </c>
      <c r="D477">
        <v>1</v>
      </c>
      <c r="E477">
        <v>1</v>
      </c>
      <c r="F477">
        <v>1</v>
      </c>
      <c r="G477">
        <v>0</v>
      </c>
      <c r="H477">
        <v>0</v>
      </c>
      <c r="I477">
        <v>0</v>
      </c>
      <c r="J477" t="s">
        <v>7</v>
      </c>
      <c r="K477" t="s">
        <v>857</v>
      </c>
      <c r="L477">
        <v>0.13285749999900001</v>
      </c>
      <c r="M477" t="s">
        <v>14</v>
      </c>
    </row>
    <row r="478" spans="1:13" x14ac:dyDescent="0.35">
      <c r="A478" t="s">
        <v>321</v>
      </c>
      <c r="B478" t="s">
        <v>322</v>
      </c>
      <c r="C478" t="s">
        <v>13</v>
      </c>
      <c r="D478">
        <v>11</v>
      </c>
      <c r="E478">
        <v>11</v>
      </c>
      <c r="F478">
        <v>11</v>
      </c>
      <c r="G478">
        <v>0</v>
      </c>
      <c r="H478">
        <v>0</v>
      </c>
      <c r="I478">
        <v>0</v>
      </c>
      <c r="J478" t="s">
        <v>122</v>
      </c>
      <c r="K478" t="s">
        <v>288</v>
      </c>
      <c r="L478">
        <v>0.13261384925200001</v>
      </c>
      <c r="M478" t="s">
        <v>14</v>
      </c>
    </row>
    <row r="479" spans="1:13" x14ac:dyDescent="0.35">
      <c r="A479" t="s">
        <v>23</v>
      </c>
      <c r="B479" t="s">
        <v>24</v>
      </c>
      <c r="C479" t="s">
        <v>13</v>
      </c>
      <c r="D479">
        <v>1</v>
      </c>
      <c r="E479">
        <v>1</v>
      </c>
      <c r="F479">
        <v>1</v>
      </c>
      <c r="G479">
        <v>0</v>
      </c>
      <c r="H479">
        <v>0</v>
      </c>
      <c r="I479">
        <v>0</v>
      </c>
      <c r="J479" t="s">
        <v>7</v>
      </c>
      <c r="K479" t="s">
        <v>8</v>
      </c>
      <c r="L479">
        <v>3.9084096100300003E-2</v>
      </c>
      <c r="M479" t="s">
        <v>14</v>
      </c>
    </row>
    <row r="480" spans="1:13" x14ac:dyDescent="0.35">
      <c r="A480" t="s">
        <v>361</v>
      </c>
      <c r="B480" t="s">
        <v>362</v>
      </c>
      <c r="C480" t="s">
        <v>13</v>
      </c>
      <c r="D480">
        <v>1</v>
      </c>
      <c r="E480">
        <v>1</v>
      </c>
      <c r="F480">
        <v>1</v>
      </c>
      <c r="G480">
        <v>0</v>
      </c>
      <c r="H480">
        <v>0</v>
      </c>
      <c r="I480">
        <v>0</v>
      </c>
      <c r="J480" t="s">
        <v>7</v>
      </c>
      <c r="K480" t="s">
        <v>346</v>
      </c>
      <c r="L480">
        <v>1.4840857949100001E-2</v>
      </c>
      <c r="M480" t="s">
        <v>14</v>
      </c>
    </row>
    <row r="481" spans="1:13" x14ac:dyDescent="0.35">
      <c r="A481" t="s">
        <v>421</v>
      </c>
      <c r="B481" t="s">
        <v>422</v>
      </c>
      <c r="C481" t="s">
        <v>13</v>
      </c>
      <c r="D481">
        <v>2</v>
      </c>
      <c r="E481">
        <v>2</v>
      </c>
      <c r="F481">
        <v>2</v>
      </c>
      <c r="G481">
        <v>0</v>
      </c>
      <c r="H481">
        <v>0</v>
      </c>
      <c r="I481">
        <v>0</v>
      </c>
      <c r="J481" t="s">
        <v>7</v>
      </c>
      <c r="K481" t="s">
        <v>394</v>
      </c>
      <c r="L481">
        <v>2.43130608989E-2</v>
      </c>
      <c r="M481" t="s">
        <v>14</v>
      </c>
    </row>
    <row r="482" spans="1:13" x14ac:dyDescent="0.35">
      <c r="A482" t="s">
        <v>897</v>
      </c>
      <c r="B482" t="s">
        <v>898</v>
      </c>
      <c r="C482" t="s">
        <v>13</v>
      </c>
      <c r="D482">
        <v>1</v>
      </c>
      <c r="E482">
        <v>1</v>
      </c>
      <c r="F482">
        <v>1</v>
      </c>
      <c r="G482">
        <v>0</v>
      </c>
      <c r="H482">
        <v>0</v>
      </c>
      <c r="I482">
        <v>0</v>
      </c>
      <c r="J482" t="s">
        <v>7</v>
      </c>
      <c r="K482" t="s">
        <v>888</v>
      </c>
      <c r="L482">
        <v>8.0617257515999997E-3</v>
      </c>
      <c r="M482" t="s">
        <v>14</v>
      </c>
    </row>
    <row r="483" spans="1:13" x14ac:dyDescent="0.35">
      <c r="A483" t="s">
        <v>1474</v>
      </c>
      <c r="B483" t="s">
        <v>1475</v>
      </c>
      <c r="C483" t="s">
        <v>13</v>
      </c>
      <c r="D483">
        <v>-1</v>
      </c>
      <c r="E483">
        <v>-1</v>
      </c>
      <c r="F483">
        <v>-1</v>
      </c>
      <c r="G483">
        <v>0</v>
      </c>
      <c r="H483">
        <v>0</v>
      </c>
      <c r="I483">
        <v>0</v>
      </c>
      <c r="J483" t="s">
        <v>208</v>
      </c>
      <c r="K483" t="s">
        <v>1424</v>
      </c>
      <c r="L483">
        <v>1.56212392499E-2</v>
      </c>
      <c r="M483" t="s">
        <v>14</v>
      </c>
    </row>
    <row r="484" spans="1:13" x14ac:dyDescent="0.35">
      <c r="A484" t="s">
        <v>189</v>
      </c>
      <c r="B484" t="s">
        <v>190</v>
      </c>
      <c r="C484" t="s">
        <v>13</v>
      </c>
      <c r="D484">
        <v>1</v>
      </c>
      <c r="E484">
        <v>1</v>
      </c>
      <c r="F484">
        <v>1</v>
      </c>
      <c r="G484">
        <v>0</v>
      </c>
      <c r="H484">
        <v>0</v>
      </c>
      <c r="I484">
        <v>0</v>
      </c>
      <c r="J484" t="s">
        <v>122</v>
      </c>
      <c r="K484" t="s">
        <v>160</v>
      </c>
      <c r="L484">
        <v>2.3610391499299999E-2</v>
      </c>
      <c r="M484" t="s">
        <v>14</v>
      </c>
    </row>
    <row r="485" spans="1:13" x14ac:dyDescent="0.35">
      <c r="A485" t="s">
        <v>474</v>
      </c>
      <c r="B485" t="s">
        <v>475</v>
      </c>
      <c r="C485" t="s">
        <v>13</v>
      </c>
      <c r="D485">
        <v>2</v>
      </c>
      <c r="E485">
        <v>2</v>
      </c>
      <c r="F485">
        <v>2</v>
      </c>
      <c r="G485">
        <v>0</v>
      </c>
      <c r="H485">
        <v>0</v>
      </c>
      <c r="I485">
        <v>0</v>
      </c>
      <c r="J485" t="s">
        <v>208</v>
      </c>
      <c r="K485" t="s">
        <v>461</v>
      </c>
      <c r="L485">
        <v>8.178037145E-2</v>
      </c>
      <c r="M485" t="s">
        <v>14</v>
      </c>
    </row>
    <row r="486" spans="1:13" x14ac:dyDescent="0.35">
      <c r="A486" t="s">
        <v>1350</v>
      </c>
      <c r="B486" t="s">
        <v>1351</v>
      </c>
      <c r="C486" t="s">
        <v>13</v>
      </c>
      <c r="D486">
        <v>3</v>
      </c>
      <c r="E486">
        <v>3</v>
      </c>
      <c r="F486">
        <v>3</v>
      </c>
      <c r="G486">
        <v>0</v>
      </c>
      <c r="H486">
        <v>0</v>
      </c>
      <c r="I486">
        <v>0</v>
      </c>
      <c r="J486" t="s">
        <v>208</v>
      </c>
      <c r="K486" t="s">
        <v>1334</v>
      </c>
      <c r="L486">
        <v>3.5253999998299999E-2</v>
      </c>
      <c r="M486" t="s">
        <v>14</v>
      </c>
    </row>
    <row r="487" spans="1:13" x14ac:dyDescent="0.35">
      <c r="A487" t="s">
        <v>1207</v>
      </c>
      <c r="B487" t="s">
        <v>1208</v>
      </c>
      <c r="C487" t="s">
        <v>13</v>
      </c>
      <c r="D487">
        <v>3</v>
      </c>
      <c r="E487">
        <v>3</v>
      </c>
      <c r="F487">
        <v>3</v>
      </c>
      <c r="G487">
        <v>0</v>
      </c>
      <c r="H487">
        <v>0</v>
      </c>
      <c r="I487">
        <v>0</v>
      </c>
      <c r="J487" t="s">
        <v>122</v>
      </c>
      <c r="K487" t="s">
        <v>1174</v>
      </c>
      <c r="L487">
        <v>0.22449447035</v>
      </c>
      <c r="M487" t="s">
        <v>14</v>
      </c>
    </row>
    <row r="488" spans="1:13" x14ac:dyDescent="0.35">
      <c r="A488" t="s">
        <v>1242</v>
      </c>
      <c r="B488" t="s">
        <v>1243</v>
      </c>
      <c r="C488" t="s">
        <v>13</v>
      </c>
      <c r="D488">
        <v>2</v>
      </c>
      <c r="E488">
        <v>2</v>
      </c>
      <c r="F488">
        <v>2</v>
      </c>
      <c r="G488">
        <v>0</v>
      </c>
      <c r="H488">
        <v>0</v>
      </c>
      <c r="I488">
        <v>0</v>
      </c>
      <c r="J488" t="s">
        <v>391</v>
      </c>
      <c r="K488" t="s">
        <v>1225</v>
      </c>
      <c r="L488">
        <v>1.358140545E-2</v>
      </c>
      <c r="M488" t="s">
        <v>14</v>
      </c>
    </row>
    <row r="489" spans="1:13" x14ac:dyDescent="0.35">
      <c r="A489" t="s">
        <v>803</v>
      </c>
      <c r="B489" t="s">
        <v>804</v>
      </c>
      <c r="C489" t="s">
        <v>13</v>
      </c>
      <c r="D489">
        <v>1</v>
      </c>
      <c r="E489">
        <v>1</v>
      </c>
      <c r="F489">
        <v>1</v>
      </c>
      <c r="G489">
        <v>0</v>
      </c>
      <c r="H489">
        <v>0</v>
      </c>
      <c r="I489">
        <v>0</v>
      </c>
      <c r="J489" t="s">
        <v>7</v>
      </c>
      <c r="K489" t="s">
        <v>794</v>
      </c>
      <c r="L489">
        <v>9.8868579496999998E-3</v>
      </c>
      <c r="M489" t="s">
        <v>14</v>
      </c>
    </row>
    <row r="490" spans="1:13" x14ac:dyDescent="0.35">
      <c r="A490" t="s">
        <v>1451</v>
      </c>
      <c r="B490" t="s">
        <v>1452</v>
      </c>
      <c r="C490" t="s">
        <v>13</v>
      </c>
      <c r="D490">
        <v>2</v>
      </c>
      <c r="E490">
        <v>2</v>
      </c>
      <c r="F490">
        <v>2</v>
      </c>
      <c r="G490">
        <v>0</v>
      </c>
      <c r="H490">
        <v>0</v>
      </c>
      <c r="I490">
        <v>0</v>
      </c>
      <c r="J490" t="s">
        <v>208</v>
      </c>
      <c r="K490" t="s">
        <v>1424</v>
      </c>
      <c r="L490">
        <v>6.11301295992E-2</v>
      </c>
      <c r="M490" t="s">
        <v>14</v>
      </c>
    </row>
    <row r="491" spans="1:13" x14ac:dyDescent="0.35">
      <c r="A491" t="s">
        <v>1472</v>
      </c>
      <c r="B491" t="s">
        <v>1473</v>
      </c>
      <c r="C491" t="s">
        <v>13</v>
      </c>
      <c r="D491">
        <v>1</v>
      </c>
      <c r="E491">
        <v>1</v>
      </c>
      <c r="F491">
        <v>1</v>
      </c>
      <c r="G491">
        <v>0</v>
      </c>
      <c r="H491">
        <v>0</v>
      </c>
      <c r="I491">
        <v>0</v>
      </c>
      <c r="J491" t="s">
        <v>208</v>
      </c>
      <c r="K491" t="s">
        <v>1424</v>
      </c>
      <c r="L491">
        <v>2.1857529999600001E-2</v>
      </c>
      <c r="M491" t="s">
        <v>14</v>
      </c>
    </row>
    <row r="492" spans="1:13" x14ac:dyDescent="0.35">
      <c r="A492" t="s">
        <v>369</v>
      </c>
      <c r="B492" t="s">
        <v>370</v>
      </c>
      <c r="C492" t="s">
        <v>13</v>
      </c>
      <c r="D492">
        <v>1</v>
      </c>
      <c r="E492">
        <v>1</v>
      </c>
      <c r="F492">
        <v>1</v>
      </c>
      <c r="G492">
        <v>0</v>
      </c>
      <c r="H492">
        <v>0</v>
      </c>
      <c r="I492">
        <v>0</v>
      </c>
      <c r="J492" t="s">
        <v>7</v>
      </c>
      <c r="K492" t="s">
        <v>346</v>
      </c>
      <c r="L492">
        <v>6.1641394999099999E-2</v>
      </c>
      <c r="M492" t="s">
        <v>14</v>
      </c>
    </row>
    <row r="493" spans="1:13" x14ac:dyDescent="0.35">
      <c r="A493" t="s">
        <v>369</v>
      </c>
      <c r="B493" t="s">
        <v>370</v>
      </c>
      <c r="C493" t="s">
        <v>13</v>
      </c>
      <c r="D493">
        <v>-1</v>
      </c>
      <c r="E493">
        <v>-1</v>
      </c>
      <c r="F493">
        <v>-1</v>
      </c>
      <c r="G493">
        <v>0</v>
      </c>
      <c r="H493">
        <v>0</v>
      </c>
      <c r="I493">
        <v>0</v>
      </c>
      <c r="J493" t="s">
        <v>7</v>
      </c>
      <c r="K493" t="s">
        <v>346</v>
      </c>
      <c r="L493">
        <v>6.1641394999099999E-2</v>
      </c>
      <c r="M493" t="s">
        <v>14</v>
      </c>
    </row>
    <row r="494" spans="1:13" x14ac:dyDescent="0.35">
      <c r="A494" t="s">
        <v>295</v>
      </c>
      <c r="B494" t="s">
        <v>296</v>
      </c>
      <c r="C494" t="s">
        <v>13</v>
      </c>
      <c r="D494">
        <v>1</v>
      </c>
      <c r="E494">
        <v>1</v>
      </c>
      <c r="F494">
        <v>1</v>
      </c>
      <c r="G494">
        <v>0</v>
      </c>
      <c r="H494">
        <v>0</v>
      </c>
      <c r="I494">
        <v>0</v>
      </c>
      <c r="J494" t="s">
        <v>122</v>
      </c>
      <c r="K494" t="s">
        <v>288</v>
      </c>
      <c r="L494">
        <v>3.4546287501E-2</v>
      </c>
      <c r="M494" t="s">
        <v>14</v>
      </c>
    </row>
    <row r="495" spans="1:13" x14ac:dyDescent="0.35">
      <c r="A495" t="s">
        <v>1493</v>
      </c>
      <c r="B495" t="s">
        <v>1494</v>
      </c>
      <c r="C495" t="s">
        <v>13</v>
      </c>
      <c r="D495">
        <v>1</v>
      </c>
      <c r="E495">
        <v>1</v>
      </c>
      <c r="F495">
        <v>1</v>
      </c>
      <c r="G495">
        <v>0</v>
      </c>
      <c r="H495">
        <v>0</v>
      </c>
      <c r="I495">
        <v>0</v>
      </c>
      <c r="J495" t="s">
        <v>122</v>
      </c>
      <c r="K495" t="s">
        <v>756</v>
      </c>
      <c r="L495">
        <v>7.1313039999100006E-2</v>
      </c>
      <c r="M495" t="s">
        <v>14</v>
      </c>
    </row>
    <row r="496" spans="1:13" x14ac:dyDescent="0.35">
      <c r="A496" t="s">
        <v>720</v>
      </c>
      <c r="B496" t="s">
        <v>721</v>
      </c>
      <c r="C496" t="s">
        <v>13</v>
      </c>
      <c r="D496">
        <v>2</v>
      </c>
      <c r="E496">
        <v>2</v>
      </c>
      <c r="F496">
        <v>2</v>
      </c>
      <c r="G496">
        <v>0</v>
      </c>
      <c r="H496">
        <v>0</v>
      </c>
      <c r="I496">
        <v>0</v>
      </c>
      <c r="J496" t="s">
        <v>122</v>
      </c>
      <c r="K496" t="s">
        <v>713</v>
      </c>
      <c r="L496">
        <v>2.1439772049200001E-2</v>
      </c>
      <c r="M496" t="s">
        <v>14</v>
      </c>
    </row>
    <row r="497" spans="1:13" x14ac:dyDescent="0.35">
      <c r="A497" t="s">
        <v>25</v>
      </c>
      <c r="B497" t="s">
        <v>26</v>
      </c>
      <c r="C497" t="s">
        <v>13</v>
      </c>
      <c r="D497">
        <v>1</v>
      </c>
      <c r="E497">
        <v>1</v>
      </c>
      <c r="F497">
        <v>1</v>
      </c>
      <c r="G497">
        <v>0</v>
      </c>
      <c r="H497">
        <v>0</v>
      </c>
      <c r="I497">
        <v>0</v>
      </c>
      <c r="J497" t="s">
        <v>7</v>
      </c>
      <c r="K497" t="s">
        <v>8</v>
      </c>
      <c r="L497">
        <v>3.27595000003E-2</v>
      </c>
      <c r="M497" t="s">
        <v>14</v>
      </c>
    </row>
    <row r="498" spans="1:13" x14ac:dyDescent="0.35">
      <c r="A498" t="s">
        <v>21</v>
      </c>
      <c r="B498" t="s">
        <v>22</v>
      </c>
      <c r="C498" t="s">
        <v>13</v>
      </c>
      <c r="D498">
        <v>2</v>
      </c>
      <c r="E498">
        <v>2</v>
      </c>
      <c r="F498">
        <v>2</v>
      </c>
      <c r="G498">
        <v>0</v>
      </c>
      <c r="H498">
        <v>0</v>
      </c>
      <c r="I498">
        <v>0</v>
      </c>
      <c r="J498" t="s">
        <v>7</v>
      </c>
      <c r="K498" t="s">
        <v>8</v>
      </c>
      <c r="L498">
        <v>5.78597659495E-2</v>
      </c>
      <c r="M498" t="s">
        <v>14</v>
      </c>
    </row>
    <row r="499" spans="1:13" x14ac:dyDescent="0.35">
      <c r="A499" t="s">
        <v>21</v>
      </c>
      <c r="B499" t="s">
        <v>22</v>
      </c>
      <c r="C499" t="s">
        <v>13</v>
      </c>
      <c r="D499">
        <v>1</v>
      </c>
      <c r="E499">
        <v>1</v>
      </c>
      <c r="F499">
        <v>1</v>
      </c>
      <c r="G499">
        <v>0</v>
      </c>
      <c r="H499">
        <v>0</v>
      </c>
      <c r="I499">
        <v>0</v>
      </c>
      <c r="J499" t="s">
        <v>7</v>
      </c>
      <c r="K499" t="s">
        <v>8</v>
      </c>
      <c r="L499">
        <v>5.78597659495E-2</v>
      </c>
      <c r="M499" t="s">
        <v>14</v>
      </c>
    </row>
    <row r="500" spans="1:13" x14ac:dyDescent="0.35">
      <c r="A500" t="s">
        <v>1457</v>
      </c>
      <c r="B500" t="s">
        <v>1458</v>
      </c>
      <c r="C500" t="s">
        <v>13</v>
      </c>
      <c r="D500">
        <v>9</v>
      </c>
      <c r="E500">
        <v>9</v>
      </c>
      <c r="F500">
        <v>9</v>
      </c>
      <c r="G500">
        <v>0</v>
      </c>
      <c r="H500">
        <v>0</v>
      </c>
      <c r="I500">
        <v>0</v>
      </c>
      <c r="J500" t="s">
        <v>208</v>
      </c>
      <c r="K500" t="s">
        <v>1424</v>
      </c>
      <c r="L500">
        <v>8.3378798800299997E-2</v>
      </c>
      <c r="M500" t="s">
        <v>1459</v>
      </c>
    </row>
    <row r="501" spans="1:13" x14ac:dyDescent="0.35">
      <c r="A501" t="s">
        <v>277</v>
      </c>
      <c r="B501" t="s">
        <v>278</v>
      </c>
      <c r="C501" t="s">
        <v>13</v>
      </c>
      <c r="D501">
        <v>6</v>
      </c>
      <c r="E501">
        <v>6</v>
      </c>
      <c r="F501">
        <v>6</v>
      </c>
      <c r="G501">
        <v>0</v>
      </c>
      <c r="H501">
        <v>0</v>
      </c>
      <c r="I501">
        <v>0</v>
      </c>
      <c r="J501" t="s">
        <v>7</v>
      </c>
      <c r="K501" t="s">
        <v>260</v>
      </c>
      <c r="L501">
        <v>0.10912195915099999</v>
      </c>
      <c r="M501" t="s">
        <v>14</v>
      </c>
    </row>
    <row r="502" spans="1:13" x14ac:dyDescent="0.35">
      <c r="A502" t="s">
        <v>1318</v>
      </c>
      <c r="B502" t="s">
        <v>1319</v>
      </c>
      <c r="C502" t="s">
        <v>13</v>
      </c>
      <c r="D502">
        <v>6</v>
      </c>
      <c r="E502">
        <v>6</v>
      </c>
      <c r="F502">
        <v>6</v>
      </c>
      <c r="G502">
        <v>0</v>
      </c>
      <c r="H502">
        <v>0</v>
      </c>
      <c r="I502">
        <v>0</v>
      </c>
      <c r="J502" t="s">
        <v>391</v>
      </c>
      <c r="K502" t="s">
        <v>1252</v>
      </c>
      <c r="L502">
        <v>2.78106960019E-2</v>
      </c>
      <c r="M502" t="s">
        <v>14</v>
      </c>
    </row>
    <row r="503" spans="1:13" x14ac:dyDescent="0.35">
      <c r="A503" t="s">
        <v>1295</v>
      </c>
      <c r="B503" t="s">
        <v>1296</v>
      </c>
      <c r="C503" t="s">
        <v>13</v>
      </c>
      <c r="D503">
        <v>6</v>
      </c>
      <c r="E503">
        <v>6</v>
      </c>
      <c r="F503">
        <v>6</v>
      </c>
      <c r="G503">
        <v>0</v>
      </c>
      <c r="H503">
        <v>0</v>
      </c>
      <c r="I503">
        <v>0</v>
      </c>
      <c r="J503" t="s">
        <v>391</v>
      </c>
      <c r="K503" t="s">
        <v>1252</v>
      </c>
      <c r="L503">
        <v>1.73492015491E-2</v>
      </c>
      <c r="M503" t="s">
        <v>14</v>
      </c>
    </row>
    <row r="504" spans="1:13" x14ac:dyDescent="0.35">
      <c r="A504" t="s">
        <v>293</v>
      </c>
      <c r="B504" t="s">
        <v>294</v>
      </c>
      <c r="C504" t="s">
        <v>13</v>
      </c>
      <c r="D504">
        <v>1</v>
      </c>
      <c r="E504">
        <v>1</v>
      </c>
      <c r="F504">
        <v>1</v>
      </c>
      <c r="G504">
        <v>0</v>
      </c>
      <c r="H504">
        <v>0</v>
      </c>
      <c r="I504">
        <v>0</v>
      </c>
      <c r="J504" t="s">
        <v>122</v>
      </c>
      <c r="K504" t="s">
        <v>288</v>
      </c>
      <c r="L504">
        <v>4.8891050000399998E-2</v>
      </c>
      <c r="M504" t="s">
        <v>14</v>
      </c>
    </row>
    <row r="505" spans="1:13" x14ac:dyDescent="0.35">
      <c r="A505" t="s">
        <v>56</v>
      </c>
      <c r="B505" t="s">
        <v>57</v>
      </c>
      <c r="C505" t="s">
        <v>13</v>
      </c>
      <c r="D505">
        <v>1</v>
      </c>
      <c r="E505">
        <v>1</v>
      </c>
      <c r="F505">
        <v>1</v>
      </c>
      <c r="G505">
        <v>0</v>
      </c>
      <c r="H505">
        <v>0</v>
      </c>
      <c r="I505">
        <v>0</v>
      </c>
      <c r="J505" t="s">
        <v>7</v>
      </c>
      <c r="K505" t="s">
        <v>8</v>
      </c>
      <c r="L505">
        <v>3.8763240804299999E-2</v>
      </c>
      <c r="M505" t="s">
        <v>14</v>
      </c>
    </row>
    <row r="506" spans="1:13" x14ac:dyDescent="0.35">
      <c r="A506" t="s">
        <v>11</v>
      </c>
      <c r="B506" t="s">
        <v>12</v>
      </c>
      <c r="C506" t="s">
        <v>13</v>
      </c>
      <c r="D506">
        <v>4</v>
      </c>
      <c r="E506">
        <v>4</v>
      </c>
      <c r="F506">
        <v>4</v>
      </c>
      <c r="G506">
        <v>0</v>
      </c>
      <c r="H506">
        <v>0</v>
      </c>
      <c r="I506">
        <v>0</v>
      </c>
      <c r="J506" t="s">
        <v>7</v>
      </c>
      <c r="K506" t="s">
        <v>8</v>
      </c>
      <c r="L506">
        <v>9.2997185749799996E-2</v>
      </c>
      <c r="M506" t="s">
        <v>14</v>
      </c>
    </row>
    <row r="507" spans="1:13" x14ac:dyDescent="0.35">
      <c r="A507" t="s">
        <v>317</v>
      </c>
      <c r="B507" t="s">
        <v>318</v>
      </c>
      <c r="C507" t="s">
        <v>13</v>
      </c>
      <c r="D507">
        <v>1</v>
      </c>
      <c r="E507">
        <v>1</v>
      </c>
      <c r="F507">
        <v>1</v>
      </c>
      <c r="G507">
        <v>0</v>
      </c>
      <c r="H507">
        <v>0</v>
      </c>
      <c r="I507">
        <v>0</v>
      </c>
      <c r="J507" t="s">
        <v>122</v>
      </c>
      <c r="K507" t="s">
        <v>288</v>
      </c>
      <c r="L507">
        <v>2.68606300001E-2</v>
      </c>
      <c r="M507" t="s">
        <v>14</v>
      </c>
    </row>
    <row r="508" spans="1:13" x14ac:dyDescent="0.35">
      <c r="A508" t="s">
        <v>102</v>
      </c>
      <c r="B508" t="s">
        <v>103</v>
      </c>
      <c r="C508" t="s">
        <v>13</v>
      </c>
      <c r="D508">
        <v>1</v>
      </c>
      <c r="E508">
        <v>1</v>
      </c>
      <c r="F508">
        <v>1</v>
      </c>
      <c r="G508">
        <v>0</v>
      </c>
      <c r="H508">
        <v>0</v>
      </c>
      <c r="I508">
        <v>0</v>
      </c>
      <c r="J508" t="s">
        <v>7</v>
      </c>
      <c r="K508" t="s">
        <v>97</v>
      </c>
      <c r="L508">
        <v>4.1268250000199999E-2</v>
      </c>
      <c r="M508" t="s">
        <v>14</v>
      </c>
    </row>
    <row r="509" spans="1:13" x14ac:dyDescent="0.35">
      <c r="A509" t="s">
        <v>375</v>
      </c>
      <c r="B509" t="s">
        <v>376</v>
      </c>
      <c r="C509" t="s">
        <v>13</v>
      </c>
      <c r="D509">
        <v>2</v>
      </c>
      <c r="E509">
        <v>2</v>
      </c>
      <c r="F509">
        <v>2</v>
      </c>
      <c r="G509">
        <v>0</v>
      </c>
      <c r="H509">
        <v>0</v>
      </c>
      <c r="I509">
        <v>0</v>
      </c>
      <c r="J509" t="s">
        <v>7</v>
      </c>
      <c r="K509" t="s">
        <v>346</v>
      </c>
      <c r="L509">
        <v>6.9828749995900002E-3</v>
      </c>
      <c r="M509" t="s">
        <v>14</v>
      </c>
    </row>
    <row r="510" spans="1:13" x14ac:dyDescent="0.35">
      <c r="A510" t="s">
        <v>1381</v>
      </c>
      <c r="B510" t="s">
        <v>1382</v>
      </c>
      <c r="C510" t="s">
        <v>13</v>
      </c>
      <c r="D510">
        <v>1</v>
      </c>
      <c r="E510">
        <v>1</v>
      </c>
      <c r="F510">
        <v>1</v>
      </c>
      <c r="G510">
        <v>0</v>
      </c>
      <c r="H510">
        <v>0</v>
      </c>
      <c r="I510">
        <v>0</v>
      </c>
      <c r="J510" t="s">
        <v>122</v>
      </c>
      <c r="K510" t="s">
        <v>1360</v>
      </c>
      <c r="L510">
        <v>1.49620912996E-2</v>
      </c>
      <c r="M510" t="s">
        <v>14</v>
      </c>
    </row>
    <row r="511" spans="1:13" x14ac:dyDescent="0.35">
      <c r="A511" t="s">
        <v>560</v>
      </c>
      <c r="B511" t="s">
        <v>561</v>
      </c>
      <c r="C511" t="s">
        <v>13</v>
      </c>
      <c r="D511">
        <v>26</v>
      </c>
      <c r="E511">
        <v>26</v>
      </c>
      <c r="F511">
        <v>26</v>
      </c>
      <c r="G511">
        <v>0</v>
      </c>
      <c r="H511">
        <v>0</v>
      </c>
      <c r="I511">
        <v>0</v>
      </c>
      <c r="J511" t="s">
        <v>122</v>
      </c>
      <c r="K511" t="s">
        <v>549</v>
      </c>
      <c r="L511">
        <v>0.68650264624500001</v>
      </c>
      <c r="M511" t="s">
        <v>14</v>
      </c>
    </row>
    <row r="512" spans="1:13" x14ac:dyDescent="0.35">
      <c r="A512" t="s">
        <v>1365</v>
      </c>
      <c r="B512" t="s">
        <v>1366</v>
      </c>
      <c r="C512" t="s">
        <v>13</v>
      </c>
      <c r="D512">
        <v>3</v>
      </c>
      <c r="E512">
        <v>3</v>
      </c>
      <c r="F512">
        <v>3</v>
      </c>
      <c r="G512">
        <v>0</v>
      </c>
      <c r="H512">
        <v>0</v>
      </c>
      <c r="I512">
        <v>0</v>
      </c>
      <c r="J512" t="s">
        <v>122</v>
      </c>
      <c r="K512" t="s">
        <v>1360</v>
      </c>
      <c r="L512">
        <v>7.6329737499500006E-2</v>
      </c>
      <c r="M512" t="s">
        <v>14</v>
      </c>
    </row>
    <row r="513" spans="1:13" x14ac:dyDescent="0.35">
      <c r="A513" t="s">
        <v>1248</v>
      </c>
      <c r="B513" t="s">
        <v>1249</v>
      </c>
      <c r="C513" t="s">
        <v>13</v>
      </c>
      <c r="D513">
        <v>-1</v>
      </c>
      <c r="E513">
        <v>-1</v>
      </c>
      <c r="F513">
        <v>-1</v>
      </c>
      <c r="G513">
        <v>0</v>
      </c>
      <c r="H513">
        <v>0</v>
      </c>
      <c r="I513">
        <v>0</v>
      </c>
      <c r="J513" t="s">
        <v>391</v>
      </c>
      <c r="K513" t="s">
        <v>1225</v>
      </c>
      <c r="L513">
        <v>2.7220375000200001E-2</v>
      </c>
      <c r="M513" t="s">
        <v>14</v>
      </c>
    </row>
    <row r="514" spans="1:13" x14ac:dyDescent="0.35">
      <c r="A514" t="s">
        <v>301</v>
      </c>
      <c r="B514" t="s">
        <v>302</v>
      </c>
      <c r="C514" t="s">
        <v>13</v>
      </c>
      <c r="D514">
        <v>1</v>
      </c>
      <c r="E514">
        <v>1</v>
      </c>
      <c r="F514">
        <v>1</v>
      </c>
      <c r="G514">
        <v>0</v>
      </c>
      <c r="H514">
        <v>0</v>
      </c>
      <c r="I514">
        <v>0</v>
      </c>
      <c r="J514" t="s">
        <v>122</v>
      </c>
      <c r="K514" t="s">
        <v>288</v>
      </c>
      <c r="L514">
        <v>1.4020625497799999E-2</v>
      </c>
      <c r="M514" t="s">
        <v>14</v>
      </c>
    </row>
    <row r="515" spans="1:13" x14ac:dyDescent="0.35">
      <c r="A515" t="s">
        <v>104</v>
      </c>
      <c r="B515" t="s">
        <v>105</v>
      </c>
      <c r="C515" t="s">
        <v>13</v>
      </c>
      <c r="D515">
        <v>1</v>
      </c>
      <c r="E515">
        <v>1</v>
      </c>
      <c r="F515">
        <v>1</v>
      </c>
      <c r="G515">
        <v>0</v>
      </c>
      <c r="H515">
        <v>0</v>
      </c>
      <c r="I515">
        <v>0</v>
      </c>
      <c r="J515" t="s">
        <v>7</v>
      </c>
      <c r="K515" t="s">
        <v>97</v>
      </c>
      <c r="L515">
        <v>3.4536427500400001E-2</v>
      </c>
      <c r="M515" t="s">
        <v>14</v>
      </c>
    </row>
    <row r="516" spans="1:13" x14ac:dyDescent="0.35">
      <c r="A516" t="s">
        <v>195</v>
      </c>
      <c r="B516" t="s">
        <v>196</v>
      </c>
      <c r="C516" t="s">
        <v>13</v>
      </c>
      <c r="D516">
        <v>1</v>
      </c>
      <c r="E516">
        <v>1</v>
      </c>
      <c r="F516">
        <v>1</v>
      </c>
      <c r="G516">
        <v>0</v>
      </c>
      <c r="H516">
        <v>0</v>
      </c>
      <c r="I516">
        <v>0</v>
      </c>
      <c r="J516" t="s">
        <v>122</v>
      </c>
      <c r="K516" t="s">
        <v>160</v>
      </c>
      <c r="L516">
        <v>7.3513869299299997E-2</v>
      </c>
      <c r="M516" t="s">
        <v>14</v>
      </c>
    </row>
    <row r="517" spans="1:13" x14ac:dyDescent="0.35">
      <c r="A517" t="s">
        <v>1383</v>
      </c>
      <c r="B517" t="s">
        <v>1384</v>
      </c>
      <c r="C517" t="s">
        <v>13</v>
      </c>
      <c r="D517">
        <v>1</v>
      </c>
      <c r="E517">
        <v>1</v>
      </c>
      <c r="F517">
        <v>1</v>
      </c>
      <c r="G517">
        <v>0</v>
      </c>
      <c r="H517">
        <v>0</v>
      </c>
      <c r="I517">
        <v>0</v>
      </c>
      <c r="J517" t="s">
        <v>122</v>
      </c>
      <c r="K517" t="s">
        <v>1360</v>
      </c>
      <c r="L517">
        <v>1.43249028993E-2</v>
      </c>
      <c r="M517" t="s">
        <v>14</v>
      </c>
    </row>
    <row r="518" spans="1:13" x14ac:dyDescent="0.35">
      <c r="A518" t="s">
        <v>81</v>
      </c>
      <c r="B518" t="s">
        <v>82</v>
      </c>
      <c r="C518" t="s">
        <v>13</v>
      </c>
      <c r="D518">
        <v>1</v>
      </c>
      <c r="E518">
        <v>1</v>
      </c>
      <c r="F518">
        <v>1</v>
      </c>
      <c r="G518">
        <v>0</v>
      </c>
      <c r="H518">
        <v>0</v>
      </c>
      <c r="I518">
        <v>0</v>
      </c>
      <c r="J518" t="s">
        <v>7</v>
      </c>
      <c r="K518" t="s">
        <v>69</v>
      </c>
      <c r="L518">
        <v>0.198868225048</v>
      </c>
      <c r="M518" t="s">
        <v>14</v>
      </c>
    </row>
    <row r="519" spans="1:13" x14ac:dyDescent="0.35">
      <c r="A519" t="s">
        <v>81</v>
      </c>
      <c r="B519" t="s">
        <v>82</v>
      </c>
      <c r="C519" t="s">
        <v>13</v>
      </c>
      <c r="D519">
        <v>-1</v>
      </c>
      <c r="E519">
        <v>-1</v>
      </c>
      <c r="F519">
        <v>-1</v>
      </c>
      <c r="G519">
        <v>0</v>
      </c>
      <c r="H519">
        <v>0</v>
      </c>
      <c r="I519">
        <v>0</v>
      </c>
      <c r="J519" t="s">
        <v>7</v>
      </c>
      <c r="K519" t="s">
        <v>69</v>
      </c>
      <c r="L519">
        <v>0.198868225048</v>
      </c>
      <c r="M519" t="s">
        <v>14</v>
      </c>
    </row>
    <row r="520" spans="1:13" x14ac:dyDescent="0.35">
      <c r="A520" t="s">
        <v>564</v>
      </c>
      <c r="B520" t="s">
        <v>565</v>
      </c>
      <c r="C520" t="s">
        <v>13</v>
      </c>
      <c r="D520">
        <v>1</v>
      </c>
      <c r="E520">
        <v>1</v>
      </c>
      <c r="F520">
        <v>1</v>
      </c>
      <c r="G520">
        <v>0</v>
      </c>
      <c r="H520">
        <v>0</v>
      </c>
      <c r="I520">
        <v>0</v>
      </c>
      <c r="J520" t="s">
        <v>122</v>
      </c>
      <c r="K520" t="s">
        <v>549</v>
      </c>
      <c r="L520">
        <v>3.3104624998200001E-2</v>
      </c>
      <c r="M520" t="s">
        <v>14</v>
      </c>
    </row>
    <row r="521" spans="1:13" x14ac:dyDescent="0.35">
      <c r="A521" t="s">
        <v>1324</v>
      </c>
      <c r="B521" t="s">
        <v>1325</v>
      </c>
      <c r="C521" t="s">
        <v>13</v>
      </c>
      <c r="D521">
        <v>3</v>
      </c>
      <c r="E521">
        <v>3</v>
      </c>
      <c r="F521">
        <v>3</v>
      </c>
      <c r="G521">
        <v>0</v>
      </c>
      <c r="H521">
        <v>0</v>
      </c>
      <c r="I521">
        <v>0</v>
      </c>
      <c r="J521" t="s">
        <v>391</v>
      </c>
      <c r="K521" t="s">
        <v>1252</v>
      </c>
      <c r="L521">
        <v>1.46596560493E-2</v>
      </c>
      <c r="M521" t="s">
        <v>14</v>
      </c>
    </row>
    <row r="522" spans="1:13" x14ac:dyDescent="0.35">
      <c r="A522" t="s">
        <v>381</v>
      </c>
      <c r="B522" t="s">
        <v>382</v>
      </c>
      <c r="C522" t="s">
        <v>13</v>
      </c>
      <c r="D522">
        <v>-2</v>
      </c>
      <c r="E522">
        <v>-2</v>
      </c>
      <c r="F522">
        <v>-2</v>
      </c>
      <c r="G522">
        <v>0</v>
      </c>
      <c r="H522">
        <v>0</v>
      </c>
      <c r="I522">
        <v>0</v>
      </c>
      <c r="J522" t="s">
        <v>7</v>
      </c>
      <c r="K522" t="s">
        <v>346</v>
      </c>
      <c r="L522">
        <v>3.00936249988E-2</v>
      </c>
      <c r="M522" t="s">
        <v>14</v>
      </c>
    </row>
    <row r="523" spans="1:13" x14ac:dyDescent="0.35">
      <c r="A523" t="s">
        <v>171</v>
      </c>
      <c r="B523" t="s">
        <v>172</v>
      </c>
      <c r="C523" t="s">
        <v>13</v>
      </c>
      <c r="D523">
        <v>4</v>
      </c>
      <c r="E523">
        <v>4</v>
      </c>
      <c r="F523">
        <v>4</v>
      </c>
      <c r="G523">
        <v>0</v>
      </c>
      <c r="H523">
        <v>0</v>
      </c>
      <c r="I523">
        <v>0</v>
      </c>
      <c r="J523" t="s">
        <v>122</v>
      </c>
      <c r="K523" t="s">
        <v>160</v>
      </c>
      <c r="L523">
        <v>7.6405741898899995E-2</v>
      </c>
      <c r="M523" t="s">
        <v>14</v>
      </c>
    </row>
    <row r="524" spans="1:13" x14ac:dyDescent="0.35">
      <c r="A524" t="s">
        <v>1445</v>
      </c>
      <c r="B524" t="s">
        <v>1446</v>
      </c>
      <c r="C524" t="s">
        <v>13</v>
      </c>
      <c r="D524">
        <v>4</v>
      </c>
      <c r="E524">
        <v>4</v>
      </c>
      <c r="F524">
        <v>4</v>
      </c>
      <c r="G524">
        <v>0</v>
      </c>
      <c r="H524">
        <v>0</v>
      </c>
      <c r="I524">
        <v>0</v>
      </c>
      <c r="J524" t="s">
        <v>208</v>
      </c>
      <c r="K524" t="s">
        <v>1424</v>
      </c>
      <c r="L524">
        <v>1.59624306009E-2</v>
      </c>
      <c r="M524" t="s">
        <v>14</v>
      </c>
    </row>
    <row r="525" spans="1:13" x14ac:dyDescent="0.35">
      <c r="A525" t="s">
        <v>607</v>
      </c>
      <c r="B525" t="s">
        <v>608</v>
      </c>
      <c r="C525" t="s">
        <v>13</v>
      </c>
      <c r="D525">
        <v>2</v>
      </c>
      <c r="E525">
        <v>2</v>
      </c>
      <c r="F525">
        <v>2</v>
      </c>
      <c r="G525">
        <v>0</v>
      </c>
      <c r="H525">
        <v>0</v>
      </c>
      <c r="I525">
        <v>0</v>
      </c>
      <c r="J525" t="s">
        <v>122</v>
      </c>
      <c r="K525" t="s">
        <v>576</v>
      </c>
      <c r="L525">
        <v>0.15027986561699999</v>
      </c>
      <c r="M525" t="s">
        <v>14</v>
      </c>
    </row>
    <row r="526" spans="1:13" x14ac:dyDescent="0.35">
      <c r="A526" t="s">
        <v>1108</v>
      </c>
      <c r="B526" t="s">
        <v>1109</v>
      </c>
      <c r="C526" t="s">
        <v>13</v>
      </c>
      <c r="D526">
        <v>-1</v>
      </c>
      <c r="E526">
        <v>-1</v>
      </c>
      <c r="F526">
        <v>-1</v>
      </c>
      <c r="G526">
        <v>0</v>
      </c>
      <c r="H526">
        <v>0</v>
      </c>
      <c r="I526">
        <v>0</v>
      </c>
      <c r="J526" t="s">
        <v>208</v>
      </c>
      <c r="K526" t="s">
        <v>1048</v>
      </c>
      <c r="L526">
        <v>1.2765874999000001E-2</v>
      </c>
      <c r="M526" t="s">
        <v>14</v>
      </c>
    </row>
    <row r="527" spans="1:13" x14ac:dyDescent="0.35">
      <c r="A527" t="s">
        <v>969</v>
      </c>
      <c r="B527" t="s">
        <v>970</v>
      </c>
      <c r="C527" t="s">
        <v>13</v>
      </c>
      <c r="D527">
        <v>1</v>
      </c>
      <c r="E527">
        <v>1</v>
      </c>
      <c r="F527">
        <v>1</v>
      </c>
      <c r="G527">
        <v>0</v>
      </c>
      <c r="H527">
        <v>0</v>
      </c>
      <c r="I527">
        <v>0</v>
      </c>
      <c r="J527" t="s">
        <v>7</v>
      </c>
      <c r="K527" t="s">
        <v>944</v>
      </c>
      <c r="L527">
        <v>7.3366225911099996E-3</v>
      </c>
      <c r="M527" t="s">
        <v>14</v>
      </c>
    </row>
    <row r="528" spans="1:13" x14ac:dyDescent="0.35">
      <c r="A528" t="s">
        <v>765</v>
      </c>
      <c r="B528" t="s">
        <v>766</v>
      </c>
      <c r="C528" t="s">
        <v>13</v>
      </c>
      <c r="D528">
        <v>1</v>
      </c>
      <c r="E528">
        <v>1</v>
      </c>
      <c r="F528">
        <v>1</v>
      </c>
      <c r="G528">
        <v>0</v>
      </c>
      <c r="H528">
        <v>0</v>
      </c>
      <c r="I528">
        <v>0</v>
      </c>
      <c r="J528" t="s">
        <v>122</v>
      </c>
      <c r="K528" t="s">
        <v>756</v>
      </c>
      <c r="L528">
        <v>2.3997871599799998E-2</v>
      </c>
      <c r="M528" t="s">
        <v>14</v>
      </c>
    </row>
    <row r="529" spans="1:13" x14ac:dyDescent="0.35">
      <c r="A529" t="s">
        <v>363</v>
      </c>
      <c r="B529" t="s">
        <v>364</v>
      </c>
      <c r="C529" t="s">
        <v>13</v>
      </c>
      <c r="D529">
        <v>1</v>
      </c>
      <c r="E529">
        <v>1</v>
      </c>
      <c r="F529">
        <v>1</v>
      </c>
      <c r="G529">
        <v>0</v>
      </c>
      <c r="H529">
        <v>0</v>
      </c>
      <c r="I529">
        <v>0</v>
      </c>
      <c r="J529" t="s">
        <v>7</v>
      </c>
      <c r="K529" t="s">
        <v>346</v>
      </c>
      <c r="L529">
        <v>1.04955059E-2</v>
      </c>
      <c r="M529" t="s">
        <v>14</v>
      </c>
    </row>
    <row r="530" spans="1:13" x14ac:dyDescent="0.35">
      <c r="A530" t="s">
        <v>1352</v>
      </c>
      <c r="B530" t="s">
        <v>1353</v>
      </c>
      <c r="C530" t="s">
        <v>13</v>
      </c>
      <c r="D530">
        <v>1</v>
      </c>
      <c r="E530">
        <v>1</v>
      </c>
      <c r="F530">
        <v>1</v>
      </c>
      <c r="G530">
        <v>0</v>
      </c>
      <c r="H530">
        <v>0</v>
      </c>
      <c r="I530">
        <v>0</v>
      </c>
      <c r="J530" t="s">
        <v>208</v>
      </c>
      <c r="K530" t="s">
        <v>1334</v>
      </c>
      <c r="L530">
        <v>3.62272499993E-2</v>
      </c>
      <c r="M530" t="s">
        <v>14</v>
      </c>
    </row>
    <row r="531" spans="1:13" x14ac:dyDescent="0.35">
      <c r="A531" t="s">
        <v>985</v>
      </c>
      <c r="B531" t="s">
        <v>986</v>
      </c>
      <c r="C531" t="s">
        <v>13</v>
      </c>
      <c r="D531">
        <v>1</v>
      </c>
      <c r="E531">
        <v>1</v>
      </c>
      <c r="F531">
        <v>1</v>
      </c>
      <c r="G531">
        <v>0</v>
      </c>
      <c r="H531">
        <v>0</v>
      </c>
      <c r="I531">
        <v>0</v>
      </c>
      <c r="J531" t="s">
        <v>7</v>
      </c>
      <c r="K531" t="s">
        <v>944</v>
      </c>
      <c r="L531">
        <v>1.5736874999600001E-2</v>
      </c>
      <c r="M531" t="s">
        <v>14</v>
      </c>
    </row>
    <row r="532" spans="1:13" x14ac:dyDescent="0.35">
      <c r="A532" t="s">
        <v>167</v>
      </c>
      <c r="B532" t="s">
        <v>168</v>
      </c>
      <c r="C532" t="s">
        <v>13</v>
      </c>
      <c r="D532">
        <v>1</v>
      </c>
      <c r="E532">
        <v>1</v>
      </c>
      <c r="F532">
        <v>1</v>
      </c>
      <c r="G532">
        <v>0</v>
      </c>
      <c r="H532">
        <v>0</v>
      </c>
      <c r="I532">
        <v>0</v>
      </c>
      <c r="J532" t="s">
        <v>122</v>
      </c>
      <c r="K532" t="s">
        <v>160</v>
      </c>
      <c r="L532">
        <v>1.48017234996E-2</v>
      </c>
      <c r="M532" t="s">
        <v>14</v>
      </c>
    </row>
    <row r="533" spans="1:13" x14ac:dyDescent="0.35">
      <c r="A533" t="s">
        <v>1142</v>
      </c>
      <c r="B533" t="s">
        <v>1143</v>
      </c>
      <c r="C533" t="s">
        <v>13</v>
      </c>
      <c r="D533">
        <v>1</v>
      </c>
      <c r="E533">
        <v>1</v>
      </c>
      <c r="F533">
        <v>1</v>
      </c>
      <c r="G533">
        <v>0</v>
      </c>
      <c r="H533">
        <v>0</v>
      </c>
      <c r="I533">
        <v>0</v>
      </c>
      <c r="J533" t="s">
        <v>208</v>
      </c>
      <c r="K533" t="s">
        <v>1131</v>
      </c>
      <c r="L533">
        <v>1.5718250001300001E-2</v>
      </c>
      <c r="M533" t="s">
        <v>14</v>
      </c>
    </row>
    <row r="534" spans="1:13" x14ac:dyDescent="0.35">
      <c r="A534" t="s">
        <v>252</v>
      </c>
      <c r="B534" t="s">
        <v>253</v>
      </c>
      <c r="C534" t="s">
        <v>13</v>
      </c>
      <c r="D534">
        <v>1</v>
      </c>
      <c r="E534">
        <v>1</v>
      </c>
      <c r="F534">
        <v>1</v>
      </c>
      <c r="G534">
        <v>0</v>
      </c>
      <c r="H534">
        <v>0</v>
      </c>
      <c r="I534">
        <v>0</v>
      </c>
      <c r="J534" t="s">
        <v>208</v>
      </c>
      <c r="K534" t="s">
        <v>209</v>
      </c>
      <c r="L534">
        <v>1.6971395090100001E-2</v>
      </c>
      <c r="M534" t="s">
        <v>14</v>
      </c>
    </row>
    <row r="535" spans="1:13" x14ac:dyDescent="0.35">
      <c r="A535" t="s">
        <v>383</v>
      </c>
      <c r="B535" t="s">
        <v>384</v>
      </c>
      <c r="C535" t="s">
        <v>13</v>
      </c>
      <c r="D535">
        <v>-1</v>
      </c>
      <c r="E535">
        <v>-1</v>
      </c>
      <c r="F535">
        <v>-1</v>
      </c>
      <c r="G535">
        <v>0</v>
      </c>
      <c r="H535">
        <v>0</v>
      </c>
      <c r="I535">
        <v>0</v>
      </c>
      <c r="J535" t="s">
        <v>7</v>
      </c>
      <c r="K535" t="s">
        <v>346</v>
      </c>
      <c r="L535">
        <v>0.1231044525</v>
      </c>
      <c r="M535" t="s">
        <v>14</v>
      </c>
    </row>
    <row r="536" spans="1:13" x14ac:dyDescent="0.35">
      <c r="A536" t="s">
        <v>1166</v>
      </c>
      <c r="B536" t="s">
        <v>1167</v>
      </c>
      <c r="C536" t="s">
        <v>13</v>
      </c>
      <c r="D536">
        <v>1</v>
      </c>
      <c r="E536">
        <v>1</v>
      </c>
      <c r="F536">
        <v>1</v>
      </c>
      <c r="G536">
        <v>0</v>
      </c>
      <c r="H536">
        <v>0</v>
      </c>
      <c r="I536">
        <v>0</v>
      </c>
      <c r="J536" t="s">
        <v>208</v>
      </c>
      <c r="K536" t="s">
        <v>1131</v>
      </c>
      <c r="L536">
        <v>1.42553750009E-2</v>
      </c>
      <c r="M536" t="s">
        <v>14</v>
      </c>
    </row>
    <row r="537" spans="1:13" x14ac:dyDescent="0.35">
      <c r="A537" t="s">
        <v>924</v>
      </c>
      <c r="B537" t="s">
        <v>925</v>
      </c>
      <c r="C537" t="s">
        <v>13</v>
      </c>
      <c r="D537">
        <v>1</v>
      </c>
      <c r="E537">
        <v>1</v>
      </c>
      <c r="F537">
        <v>1</v>
      </c>
      <c r="G537">
        <v>0</v>
      </c>
      <c r="H537">
        <v>0</v>
      </c>
      <c r="I537">
        <v>0</v>
      </c>
      <c r="J537" t="s">
        <v>7</v>
      </c>
      <c r="K537" t="s">
        <v>913</v>
      </c>
      <c r="L537">
        <v>3.4833000001499997E-2</v>
      </c>
      <c r="M537" t="s">
        <v>14</v>
      </c>
    </row>
    <row r="538" spans="1:13" x14ac:dyDescent="0.35">
      <c r="A538" t="s">
        <v>1373</v>
      </c>
      <c r="B538" t="s">
        <v>1374</v>
      </c>
      <c r="C538" t="s">
        <v>13</v>
      </c>
      <c r="D538">
        <v>1</v>
      </c>
      <c r="E538">
        <v>1</v>
      </c>
      <c r="F538">
        <v>1</v>
      </c>
      <c r="G538">
        <v>0</v>
      </c>
      <c r="H538">
        <v>0</v>
      </c>
      <c r="I538">
        <v>0</v>
      </c>
      <c r="J538" t="s">
        <v>122</v>
      </c>
      <c r="K538" t="s">
        <v>1360</v>
      </c>
      <c r="L538">
        <v>3.0966250001499999E-2</v>
      </c>
      <c r="M538" t="s">
        <v>14</v>
      </c>
    </row>
    <row r="539" spans="1:13" x14ac:dyDescent="0.35">
      <c r="A539" t="s">
        <v>1168</v>
      </c>
      <c r="B539" t="s">
        <v>1169</v>
      </c>
      <c r="C539" t="s">
        <v>13</v>
      </c>
      <c r="D539">
        <v>2</v>
      </c>
      <c r="E539">
        <v>2</v>
      </c>
      <c r="F539">
        <v>2</v>
      </c>
      <c r="G539">
        <v>0</v>
      </c>
      <c r="H539">
        <v>0</v>
      </c>
      <c r="I539">
        <v>0</v>
      </c>
      <c r="J539" t="s">
        <v>208</v>
      </c>
      <c r="K539" t="s">
        <v>1131</v>
      </c>
      <c r="L539">
        <v>1.04499999993E-2</v>
      </c>
      <c r="M539" t="s">
        <v>14</v>
      </c>
    </row>
    <row r="540" spans="1:13" x14ac:dyDescent="0.35">
      <c r="A540" t="s">
        <v>1476</v>
      </c>
      <c r="B540" t="s">
        <v>1477</v>
      </c>
      <c r="C540" t="s">
        <v>13</v>
      </c>
      <c r="D540">
        <v>2</v>
      </c>
      <c r="E540">
        <v>2</v>
      </c>
      <c r="F540">
        <v>2</v>
      </c>
      <c r="G540">
        <v>0</v>
      </c>
      <c r="H540">
        <v>0</v>
      </c>
      <c r="I540">
        <v>0</v>
      </c>
      <c r="J540" t="s">
        <v>208</v>
      </c>
      <c r="K540" t="s">
        <v>1424</v>
      </c>
      <c r="L540">
        <v>1.7889500000299999E-2</v>
      </c>
      <c r="M540" t="s">
        <v>14</v>
      </c>
    </row>
    <row r="541" spans="1:13" x14ac:dyDescent="0.35">
      <c r="A541" t="s">
        <v>126</v>
      </c>
      <c r="B541" t="s">
        <v>127</v>
      </c>
      <c r="C541" t="s">
        <v>13</v>
      </c>
      <c r="D541">
        <v>1</v>
      </c>
      <c r="E541">
        <v>1</v>
      </c>
      <c r="F541">
        <v>1</v>
      </c>
      <c r="G541">
        <v>0</v>
      </c>
      <c r="H541">
        <v>0</v>
      </c>
      <c r="I541">
        <v>0</v>
      </c>
      <c r="J541" t="s">
        <v>122</v>
      </c>
      <c r="K541" t="s">
        <v>123</v>
      </c>
      <c r="L541">
        <v>2.7411484949E-2</v>
      </c>
      <c r="M541" t="s">
        <v>14</v>
      </c>
    </row>
    <row r="542" spans="1:13" x14ac:dyDescent="0.35">
      <c r="A542" t="s">
        <v>566</v>
      </c>
      <c r="B542" t="s">
        <v>567</v>
      </c>
      <c r="C542" t="s">
        <v>13</v>
      </c>
      <c r="D542">
        <v>1</v>
      </c>
      <c r="E542">
        <v>1</v>
      </c>
      <c r="F542">
        <v>1</v>
      </c>
      <c r="G542">
        <v>0</v>
      </c>
      <c r="H542">
        <v>0</v>
      </c>
      <c r="I542">
        <v>0</v>
      </c>
      <c r="J542" t="s">
        <v>122</v>
      </c>
      <c r="K542" t="s">
        <v>549</v>
      </c>
      <c r="L542">
        <v>2.8550927600000001E-2</v>
      </c>
      <c r="M542" t="s">
        <v>14</v>
      </c>
    </row>
    <row r="543" spans="1:13" x14ac:dyDescent="0.35">
      <c r="A543" t="s">
        <v>238</v>
      </c>
      <c r="B543" t="s">
        <v>239</v>
      </c>
      <c r="C543" t="s">
        <v>13</v>
      </c>
      <c r="D543">
        <v>1</v>
      </c>
      <c r="E543">
        <v>1</v>
      </c>
      <c r="F543">
        <v>1</v>
      </c>
      <c r="G543">
        <v>0</v>
      </c>
      <c r="H543">
        <v>0</v>
      </c>
      <c r="I543">
        <v>0</v>
      </c>
      <c r="J543" t="s">
        <v>208</v>
      </c>
      <c r="K543" t="s">
        <v>209</v>
      </c>
      <c r="L543">
        <v>3.89289375003E-2</v>
      </c>
      <c r="M543" t="s">
        <v>14</v>
      </c>
    </row>
    <row r="544" spans="1:13" x14ac:dyDescent="0.35">
      <c r="A544" t="s">
        <v>1221</v>
      </c>
      <c r="B544" t="s">
        <v>1222</v>
      </c>
      <c r="C544" t="s">
        <v>13</v>
      </c>
      <c r="D544">
        <v>1</v>
      </c>
      <c r="E544">
        <v>1</v>
      </c>
      <c r="F544">
        <v>1</v>
      </c>
      <c r="G544">
        <v>0</v>
      </c>
      <c r="H544">
        <v>0</v>
      </c>
      <c r="I544">
        <v>0</v>
      </c>
      <c r="J544" t="s">
        <v>122</v>
      </c>
      <c r="K544" t="s">
        <v>1174</v>
      </c>
      <c r="L544">
        <v>1.9719374999900001E-2</v>
      </c>
      <c r="M544" t="s">
        <v>14</v>
      </c>
    </row>
    <row r="545" spans="1:13" x14ac:dyDescent="0.35">
      <c r="A545" t="s">
        <v>136</v>
      </c>
      <c r="B545" t="s">
        <v>137</v>
      </c>
      <c r="C545" t="s">
        <v>13</v>
      </c>
      <c r="D545">
        <v>1</v>
      </c>
      <c r="E545">
        <v>1</v>
      </c>
      <c r="F545">
        <v>1</v>
      </c>
      <c r="G545">
        <v>0</v>
      </c>
      <c r="H545">
        <v>0</v>
      </c>
      <c r="I545">
        <v>0</v>
      </c>
      <c r="J545" t="s">
        <v>122</v>
      </c>
      <c r="K545" t="s">
        <v>123</v>
      </c>
      <c r="L545">
        <v>3.2092250000899998E-2</v>
      </c>
      <c r="M545" t="s">
        <v>14</v>
      </c>
    </row>
    <row r="546" spans="1:13" x14ac:dyDescent="0.35">
      <c r="A546" t="s">
        <v>750</v>
      </c>
      <c r="B546" t="s">
        <v>751</v>
      </c>
      <c r="C546" t="s">
        <v>13</v>
      </c>
      <c r="D546">
        <v>-1</v>
      </c>
      <c r="E546">
        <v>-1</v>
      </c>
      <c r="F546">
        <v>-1</v>
      </c>
      <c r="G546">
        <v>0</v>
      </c>
      <c r="H546">
        <v>0</v>
      </c>
      <c r="I546">
        <v>0</v>
      </c>
      <c r="J546" t="s">
        <v>122</v>
      </c>
      <c r="K546" t="s">
        <v>713</v>
      </c>
      <c r="L546">
        <v>1.02323749998E-2</v>
      </c>
      <c r="M546" t="s">
        <v>14</v>
      </c>
    </row>
    <row r="547" spans="1:13" x14ac:dyDescent="0.35">
      <c r="A547" t="s">
        <v>1297</v>
      </c>
      <c r="B547" t="s">
        <v>1298</v>
      </c>
      <c r="C547" t="s">
        <v>13</v>
      </c>
      <c r="D547">
        <v>1</v>
      </c>
      <c r="E547">
        <v>1</v>
      </c>
      <c r="F547">
        <v>1</v>
      </c>
      <c r="G547">
        <v>0</v>
      </c>
      <c r="H547">
        <v>0</v>
      </c>
      <c r="I547">
        <v>0</v>
      </c>
      <c r="J547" t="s">
        <v>391</v>
      </c>
      <c r="K547" t="s">
        <v>1252</v>
      </c>
      <c r="L547">
        <v>1.15845904911E-2</v>
      </c>
      <c r="M547" t="s">
        <v>14</v>
      </c>
    </row>
    <row r="548" spans="1:13" x14ac:dyDescent="0.35">
      <c r="A548" t="s">
        <v>1293</v>
      </c>
      <c r="B548" t="s">
        <v>1294</v>
      </c>
      <c r="C548" t="s">
        <v>13</v>
      </c>
      <c r="D548">
        <v>1</v>
      </c>
      <c r="E548">
        <v>1</v>
      </c>
      <c r="F548">
        <v>1</v>
      </c>
      <c r="G548">
        <v>0</v>
      </c>
      <c r="H548">
        <v>0</v>
      </c>
      <c r="I548">
        <v>0</v>
      </c>
      <c r="J548" t="s">
        <v>391</v>
      </c>
      <c r="K548" t="s">
        <v>1252</v>
      </c>
      <c r="L548">
        <v>1.6006224999699999E-2</v>
      </c>
      <c r="M548" t="s">
        <v>14</v>
      </c>
    </row>
    <row r="549" spans="1:13" x14ac:dyDescent="0.35">
      <c r="A549" t="s">
        <v>1462</v>
      </c>
      <c r="B549" t="s">
        <v>1463</v>
      </c>
      <c r="C549" t="s">
        <v>13</v>
      </c>
      <c r="D549">
        <v>14</v>
      </c>
      <c r="E549">
        <v>14</v>
      </c>
      <c r="F549">
        <v>14</v>
      </c>
      <c r="G549">
        <v>0</v>
      </c>
      <c r="H549">
        <v>0</v>
      </c>
      <c r="I549">
        <v>0</v>
      </c>
      <c r="J549" t="s">
        <v>208</v>
      </c>
      <c r="K549" t="s">
        <v>1424</v>
      </c>
      <c r="L549">
        <v>0.125345376102</v>
      </c>
      <c r="M549" t="s">
        <v>14</v>
      </c>
    </row>
    <row r="550" spans="1:13" x14ac:dyDescent="0.35">
      <c r="A550" t="s">
        <v>319</v>
      </c>
      <c r="B550" t="s">
        <v>320</v>
      </c>
      <c r="C550" t="s">
        <v>13</v>
      </c>
      <c r="D550">
        <v>1</v>
      </c>
      <c r="E550">
        <v>1</v>
      </c>
      <c r="F550">
        <v>1</v>
      </c>
      <c r="G550">
        <v>0</v>
      </c>
      <c r="H550">
        <v>0</v>
      </c>
      <c r="I550">
        <v>0</v>
      </c>
      <c r="J550" t="s">
        <v>122</v>
      </c>
      <c r="K550" t="s">
        <v>288</v>
      </c>
      <c r="L550">
        <v>5.2483872499400001E-2</v>
      </c>
      <c r="M550" t="s">
        <v>14</v>
      </c>
    </row>
    <row r="551" spans="1:13" x14ac:dyDescent="0.35">
      <c r="A551" t="s">
        <v>534</v>
      </c>
      <c r="B551" t="s">
        <v>535</v>
      </c>
      <c r="C551" t="s">
        <v>13</v>
      </c>
      <c r="D551">
        <v>1</v>
      </c>
      <c r="E551">
        <v>1</v>
      </c>
      <c r="F551">
        <v>1</v>
      </c>
      <c r="G551">
        <v>0</v>
      </c>
      <c r="H551">
        <v>0</v>
      </c>
      <c r="I551">
        <v>0</v>
      </c>
      <c r="J551" t="s">
        <v>208</v>
      </c>
      <c r="K551" t="s">
        <v>507</v>
      </c>
      <c r="L551">
        <v>8.9603451001700005E-3</v>
      </c>
      <c r="M551" t="s">
        <v>14</v>
      </c>
    </row>
    <row r="552" spans="1:13" x14ac:dyDescent="0.35">
      <c r="A552" t="s">
        <v>453</v>
      </c>
      <c r="B552" t="s">
        <v>454</v>
      </c>
      <c r="C552" t="s">
        <v>13</v>
      </c>
      <c r="D552">
        <v>-1</v>
      </c>
      <c r="E552">
        <v>-1</v>
      </c>
      <c r="F552">
        <v>-1</v>
      </c>
      <c r="G552">
        <v>0</v>
      </c>
      <c r="H552">
        <v>0</v>
      </c>
      <c r="I552">
        <v>0</v>
      </c>
      <c r="J552" t="s">
        <v>7</v>
      </c>
      <c r="K552" t="s">
        <v>394</v>
      </c>
      <c r="L552">
        <v>2.0197499999100001E-2</v>
      </c>
      <c r="M552" t="s">
        <v>14</v>
      </c>
    </row>
    <row r="553" spans="1:13" x14ac:dyDescent="0.35">
      <c r="A553" t="s">
        <v>187</v>
      </c>
      <c r="B553" t="s">
        <v>188</v>
      </c>
      <c r="C553" t="s">
        <v>13</v>
      </c>
      <c r="D553">
        <v>1</v>
      </c>
      <c r="E553">
        <v>1</v>
      </c>
      <c r="F553">
        <v>1</v>
      </c>
      <c r="G553">
        <v>0</v>
      </c>
      <c r="H553">
        <v>0</v>
      </c>
      <c r="I553">
        <v>0</v>
      </c>
      <c r="J553" t="s">
        <v>122</v>
      </c>
      <c r="K553" t="s">
        <v>160</v>
      </c>
      <c r="L553">
        <v>4.4522125000299999E-2</v>
      </c>
      <c r="M553" t="s">
        <v>14</v>
      </c>
    </row>
    <row r="554" spans="1:13" x14ac:dyDescent="0.35">
      <c r="A554" t="s">
        <v>242</v>
      </c>
      <c r="B554" t="s">
        <v>243</v>
      </c>
      <c r="C554" t="s">
        <v>13</v>
      </c>
      <c r="D554">
        <v>1</v>
      </c>
      <c r="E554">
        <v>1</v>
      </c>
      <c r="F554">
        <v>1</v>
      </c>
      <c r="G554">
        <v>0</v>
      </c>
      <c r="H554">
        <v>0</v>
      </c>
      <c r="I554">
        <v>0</v>
      </c>
      <c r="J554" t="s">
        <v>208</v>
      </c>
      <c r="K554" t="s">
        <v>209</v>
      </c>
      <c r="L554">
        <v>2.6069668594900001E-2</v>
      </c>
      <c r="M554" t="s">
        <v>14</v>
      </c>
    </row>
    <row r="555" spans="1:13" x14ac:dyDescent="0.35">
      <c r="A555" t="s">
        <v>774</v>
      </c>
      <c r="B555" t="s">
        <v>775</v>
      </c>
      <c r="C555" t="s">
        <v>13</v>
      </c>
      <c r="D555">
        <v>2</v>
      </c>
      <c r="E555">
        <v>2</v>
      </c>
      <c r="F555">
        <v>0</v>
      </c>
      <c r="G555">
        <v>2</v>
      </c>
      <c r="H555">
        <v>0</v>
      </c>
      <c r="I555">
        <v>0</v>
      </c>
      <c r="J555" t="s">
        <v>122</v>
      </c>
      <c r="K555" t="s">
        <v>756</v>
      </c>
      <c r="L555">
        <v>4.0730125001799997E-2</v>
      </c>
      <c r="M555" t="s">
        <v>776</v>
      </c>
    </row>
    <row r="556" spans="1:13" x14ac:dyDescent="0.35">
      <c r="A556" t="s">
        <v>938</v>
      </c>
      <c r="B556" t="s">
        <v>939</v>
      </c>
      <c r="C556" t="s">
        <v>13</v>
      </c>
      <c r="D556">
        <v>1</v>
      </c>
      <c r="E556">
        <v>1</v>
      </c>
      <c r="F556">
        <v>1</v>
      </c>
      <c r="G556">
        <v>0</v>
      </c>
      <c r="H556">
        <v>0</v>
      </c>
      <c r="I556">
        <v>0</v>
      </c>
      <c r="J556" t="s">
        <v>7</v>
      </c>
      <c r="K556" t="s">
        <v>913</v>
      </c>
      <c r="L556">
        <v>1.32459850996E-2</v>
      </c>
      <c r="M556" t="s">
        <v>14</v>
      </c>
    </row>
    <row r="557" spans="1:13" x14ac:dyDescent="0.35">
      <c r="A557" t="s">
        <v>811</v>
      </c>
      <c r="B557" t="s">
        <v>812</v>
      </c>
      <c r="C557" t="s">
        <v>13</v>
      </c>
      <c r="D557">
        <v>1</v>
      </c>
      <c r="E557">
        <v>1</v>
      </c>
      <c r="F557">
        <v>1</v>
      </c>
      <c r="G557">
        <v>0</v>
      </c>
      <c r="H557">
        <v>0</v>
      </c>
      <c r="I557">
        <v>0</v>
      </c>
      <c r="J557" t="s">
        <v>7</v>
      </c>
      <c r="K557" t="s">
        <v>794</v>
      </c>
      <c r="L557">
        <v>0.12929321229900001</v>
      </c>
      <c r="M557" t="s">
        <v>14</v>
      </c>
    </row>
    <row r="558" spans="1:13" x14ac:dyDescent="0.35">
      <c r="A558" t="s">
        <v>658</v>
      </c>
      <c r="B558" t="s">
        <v>659</v>
      </c>
      <c r="C558" t="s">
        <v>13</v>
      </c>
      <c r="D558">
        <v>1</v>
      </c>
      <c r="E558">
        <v>1</v>
      </c>
      <c r="F558">
        <v>1</v>
      </c>
      <c r="G558">
        <v>0</v>
      </c>
      <c r="H558">
        <v>0</v>
      </c>
      <c r="I558">
        <v>0</v>
      </c>
      <c r="J558" t="s">
        <v>122</v>
      </c>
      <c r="K558" t="s">
        <v>625</v>
      </c>
      <c r="L558">
        <v>2.4701324999000001E-2</v>
      </c>
      <c r="M558" t="s">
        <v>14</v>
      </c>
    </row>
    <row r="559" spans="1:13" x14ac:dyDescent="0.35">
      <c r="A559" t="s">
        <v>693</v>
      </c>
      <c r="B559" t="s">
        <v>694</v>
      </c>
      <c r="C559" t="s">
        <v>13</v>
      </c>
      <c r="D559">
        <v>1</v>
      </c>
      <c r="E559">
        <v>1</v>
      </c>
      <c r="F559">
        <v>1</v>
      </c>
      <c r="G559">
        <v>0</v>
      </c>
      <c r="H559">
        <v>0</v>
      </c>
      <c r="I559">
        <v>0</v>
      </c>
      <c r="J559" t="s">
        <v>122</v>
      </c>
      <c r="K559" t="s">
        <v>664</v>
      </c>
      <c r="L559">
        <v>2.5609654999699999E-2</v>
      </c>
      <c r="M559" t="s">
        <v>14</v>
      </c>
    </row>
    <row r="560" spans="1:13" x14ac:dyDescent="0.35">
      <c r="A560" t="s">
        <v>785</v>
      </c>
      <c r="B560" t="s">
        <v>786</v>
      </c>
      <c r="C560" t="s">
        <v>13</v>
      </c>
      <c r="D560">
        <v>1</v>
      </c>
      <c r="E560">
        <v>1</v>
      </c>
      <c r="F560">
        <v>1</v>
      </c>
      <c r="G560">
        <v>0</v>
      </c>
      <c r="H560">
        <v>0</v>
      </c>
      <c r="I560">
        <v>0</v>
      </c>
      <c r="J560" t="s">
        <v>122</v>
      </c>
      <c r="K560" t="s">
        <v>756</v>
      </c>
      <c r="L560">
        <v>2.3196370651400001E-2</v>
      </c>
      <c r="M560" t="s">
        <v>14</v>
      </c>
    </row>
    <row r="561" spans="1:13" x14ac:dyDescent="0.35">
      <c r="A561" t="s">
        <v>1067</v>
      </c>
      <c r="B561" t="s">
        <v>1068</v>
      </c>
      <c r="C561" t="s">
        <v>13</v>
      </c>
      <c r="D561">
        <v>2</v>
      </c>
      <c r="E561">
        <v>2</v>
      </c>
      <c r="F561">
        <v>2</v>
      </c>
      <c r="G561">
        <v>0</v>
      </c>
      <c r="H561">
        <v>0</v>
      </c>
      <c r="I561">
        <v>0</v>
      </c>
      <c r="J561" t="s">
        <v>391</v>
      </c>
      <c r="K561" t="s">
        <v>1048</v>
      </c>
      <c r="L561">
        <v>6.2141299992000002E-3</v>
      </c>
      <c r="M561" t="s">
        <v>14</v>
      </c>
    </row>
    <row r="562" spans="1:13" x14ac:dyDescent="0.35">
      <c r="A562" t="s">
        <v>1240</v>
      </c>
      <c r="B562" t="s">
        <v>1241</v>
      </c>
      <c r="C562" t="s">
        <v>13</v>
      </c>
      <c r="D562">
        <v>2</v>
      </c>
      <c r="E562">
        <v>2</v>
      </c>
      <c r="F562">
        <v>2</v>
      </c>
      <c r="G562">
        <v>0</v>
      </c>
      <c r="H562">
        <v>0</v>
      </c>
      <c r="I562">
        <v>0</v>
      </c>
      <c r="J562" t="s">
        <v>391</v>
      </c>
      <c r="K562" t="s">
        <v>1225</v>
      </c>
      <c r="L562">
        <v>0.18147487714900001</v>
      </c>
      <c r="M562" t="s">
        <v>14</v>
      </c>
    </row>
    <row r="563" spans="1:13" x14ac:dyDescent="0.35">
      <c r="A563" t="s">
        <v>771</v>
      </c>
      <c r="B563" t="s">
        <v>772</v>
      </c>
      <c r="C563" t="s">
        <v>13</v>
      </c>
      <c r="D563">
        <v>1</v>
      </c>
      <c r="E563">
        <v>1</v>
      </c>
      <c r="F563">
        <v>1</v>
      </c>
      <c r="G563">
        <v>0</v>
      </c>
      <c r="H563">
        <v>0</v>
      </c>
      <c r="I563">
        <v>0</v>
      </c>
      <c r="J563" t="s">
        <v>122</v>
      </c>
      <c r="K563" t="s">
        <v>756</v>
      </c>
      <c r="L563">
        <v>5.8598106900099999E-2</v>
      </c>
      <c r="M563" t="s">
        <v>773</v>
      </c>
    </row>
    <row r="564" spans="1:13" x14ac:dyDescent="0.35">
      <c r="A564" t="s">
        <v>493</v>
      </c>
      <c r="B564" t="s">
        <v>494</v>
      </c>
      <c r="C564" t="s">
        <v>13</v>
      </c>
      <c r="D564">
        <v>1</v>
      </c>
      <c r="E564">
        <v>1</v>
      </c>
      <c r="F564">
        <v>1</v>
      </c>
      <c r="G564">
        <v>0</v>
      </c>
      <c r="H564">
        <v>0</v>
      </c>
      <c r="I564">
        <v>0</v>
      </c>
      <c r="J564" t="s">
        <v>208</v>
      </c>
      <c r="K564" t="s">
        <v>461</v>
      </c>
      <c r="L564">
        <v>2.24236150994E-2</v>
      </c>
      <c r="M564" t="s">
        <v>14</v>
      </c>
    </row>
    <row r="565" spans="1:13" x14ac:dyDescent="0.35">
      <c r="A565" t="s">
        <v>1117</v>
      </c>
      <c r="B565" t="s">
        <v>1118</v>
      </c>
      <c r="C565" t="s">
        <v>13</v>
      </c>
      <c r="D565">
        <v>1</v>
      </c>
      <c r="E565">
        <v>1</v>
      </c>
      <c r="F565">
        <v>1</v>
      </c>
      <c r="G565">
        <v>0</v>
      </c>
      <c r="H565">
        <v>0</v>
      </c>
      <c r="I565">
        <v>0</v>
      </c>
      <c r="J565" t="s">
        <v>7</v>
      </c>
      <c r="K565" t="s">
        <v>1116</v>
      </c>
      <c r="L565">
        <v>4.0662750000599997E-2</v>
      </c>
      <c r="M565" t="s">
        <v>14</v>
      </c>
    </row>
    <row r="566" spans="1:13" x14ac:dyDescent="0.35">
      <c r="A566" t="s">
        <v>491</v>
      </c>
      <c r="B566" t="s">
        <v>492</v>
      </c>
      <c r="C566" t="s">
        <v>13</v>
      </c>
      <c r="D566">
        <v>1</v>
      </c>
      <c r="E566">
        <v>1</v>
      </c>
      <c r="F566">
        <v>1</v>
      </c>
      <c r="G566">
        <v>0</v>
      </c>
      <c r="H566">
        <v>0</v>
      </c>
      <c r="I566">
        <v>0</v>
      </c>
      <c r="J566" t="s">
        <v>208</v>
      </c>
      <c r="K566" t="s">
        <v>461</v>
      </c>
      <c r="L566">
        <v>4.6411125002600001E-2</v>
      </c>
      <c r="M566" t="s">
        <v>14</v>
      </c>
    </row>
    <row r="567" spans="1:13" x14ac:dyDescent="0.35">
      <c r="A567" t="s">
        <v>91</v>
      </c>
      <c r="B567" t="s">
        <v>92</v>
      </c>
      <c r="C567" t="s">
        <v>13</v>
      </c>
      <c r="D567">
        <v>-2</v>
      </c>
      <c r="E567">
        <v>-2</v>
      </c>
      <c r="F567">
        <v>-2</v>
      </c>
      <c r="G567">
        <v>0</v>
      </c>
      <c r="H567">
        <v>0</v>
      </c>
      <c r="I567">
        <v>0</v>
      </c>
      <c r="J567" t="s">
        <v>7</v>
      </c>
      <c r="K567" t="s">
        <v>69</v>
      </c>
      <c r="L567">
        <v>5.3776250001600003E-2</v>
      </c>
      <c r="M567" t="s">
        <v>14</v>
      </c>
    </row>
    <row r="568" spans="1:13" x14ac:dyDescent="0.35">
      <c r="A568" t="s">
        <v>118</v>
      </c>
      <c r="B568" t="s">
        <v>119</v>
      </c>
      <c r="C568" t="s">
        <v>13</v>
      </c>
      <c r="D568">
        <v>23</v>
      </c>
      <c r="E568">
        <v>23</v>
      </c>
      <c r="F568">
        <v>23</v>
      </c>
      <c r="G568">
        <v>0</v>
      </c>
      <c r="H568">
        <v>0</v>
      </c>
      <c r="I568">
        <v>0</v>
      </c>
      <c r="J568" t="s">
        <v>7</v>
      </c>
      <c r="K568" t="s">
        <v>97</v>
      </c>
      <c r="L568">
        <v>0.30141754723899999</v>
      </c>
      <c r="M568" t="s">
        <v>14</v>
      </c>
    </row>
    <row r="569" spans="1:13" x14ac:dyDescent="0.35">
      <c r="A569" t="s">
        <v>1301</v>
      </c>
      <c r="B569" t="s">
        <v>1302</v>
      </c>
      <c r="C569" t="s">
        <v>13</v>
      </c>
      <c r="D569">
        <v>2</v>
      </c>
      <c r="E569">
        <v>2</v>
      </c>
      <c r="F569">
        <v>2</v>
      </c>
      <c r="G569">
        <v>0</v>
      </c>
      <c r="H569">
        <v>0</v>
      </c>
      <c r="I569">
        <v>0</v>
      </c>
      <c r="J569" t="s">
        <v>391</v>
      </c>
      <c r="K569" t="s">
        <v>1252</v>
      </c>
      <c r="L569">
        <v>2.88161250011E-2</v>
      </c>
      <c r="M569" t="s">
        <v>14</v>
      </c>
    </row>
    <row r="570" spans="1:13" x14ac:dyDescent="0.35">
      <c r="A570" t="s">
        <v>617</v>
      </c>
      <c r="B570" t="s">
        <v>618</v>
      </c>
      <c r="C570" t="s">
        <v>13</v>
      </c>
      <c r="D570">
        <v>28</v>
      </c>
      <c r="E570">
        <v>28</v>
      </c>
      <c r="F570">
        <v>28</v>
      </c>
      <c r="G570">
        <v>0</v>
      </c>
      <c r="H570">
        <v>0</v>
      </c>
      <c r="I570">
        <v>0</v>
      </c>
      <c r="J570" t="s">
        <v>122</v>
      </c>
      <c r="K570" t="s">
        <v>576</v>
      </c>
      <c r="L570">
        <v>0.102760064086</v>
      </c>
      <c r="M570" t="s">
        <v>14</v>
      </c>
    </row>
    <row r="571" spans="1:13" x14ac:dyDescent="0.35">
      <c r="A571" t="s">
        <v>1044</v>
      </c>
      <c r="B571" t="s">
        <v>1045</v>
      </c>
      <c r="C571" t="s">
        <v>13</v>
      </c>
      <c r="D571">
        <v>19</v>
      </c>
      <c r="E571">
        <v>19</v>
      </c>
      <c r="F571">
        <v>19</v>
      </c>
      <c r="G571">
        <v>0</v>
      </c>
      <c r="H571">
        <v>0</v>
      </c>
      <c r="I571">
        <v>0</v>
      </c>
      <c r="J571" t="s">
        <v>391</v>
      </c>
      <c r="K571" t="s">
        <v>944</v>
      </c>
      <c r="L571">
        <v>3.0135440749899999E-2</v>
      </c>
      <c r="M571" t="s">
        <v>14</v>
      </c>
    </row>
    <row r="572" spans="1:13" x14ac:dyDescent="0.35">
      <c r="A572" t="s">
        <v>1244</v>
      </c>
      <c r="B572" t="s">
        <v>1245</v>
      </c>
      <c r="C572" t="s">
        <v>13</v>
      </c>
      <c r="D572">
        <v>17</v>
      </c>
      <c r="E572">
        <v>17</v>
      </c>
      <c r="F572">
        <v>17</v>
      </c>
      <c r="G572">
        <v>0</v>
      </c>
      <c r="H572">
        <v>0</v>
      </c>
      <c r="I572">
        <v>0</v>
      </c>
      <c r="J572" t="s">
        <v>391</v>
      </c>
      <c r="K572" t="s">
        <v>1225</v>
      </c>
      <c r="L572">
        <v>1.9229475798800001E-2</v>
      </c>
      <c r="M572" t="s">
        <v>14</v>
      </c>
    </row>
    <row r="573" spans="1:13" x14ac:dyDescent="0.35">
      <c r="A573" t="s">
        <v>848</v>
      </c>
      <c r="B573" t="s">
        <v>849</v>
      </c>
      <c r="C573" t="s">
        <v>13</v>
      </c>
      <c r="D573">
        <v>1</v>
      </c>
      <c r="E573">
        <v>1</v>
      </c>
      <c r="F573">
        <v>1</v>
      </c>
      <c r="G573">
        <v>0</v>
      </c>
      <c r="H573">
        <v>0</v>
      </c>
      <c r="I573">
        <v>0</v>
      </c>
      <c r="J573" t="s">
        <v>7</v>
      </c>
      <c r="K573" t="s">
        <v>831</v>
      </c>
      <c r="L573">
        <v>2.23084399509E-2</v>
      </c>
      <c r="M573" t="s">
        <v>14</v>
      </c>
    </row>
    <row r="574" spans="1:13" x14ac:dyDescent="0.35">
      <c r="A574" t="s">
        <v>603</v>
      </c>
      <c r="B574" t="s">
        <v>604</v>
      </c>
      <c r="C574" t="s">
        <v>13</v>
      </c>
      <c r="D574">
        <v>1</v>
      </c>
      <c r="E574">
        <v>1</v>
      </c>
      <c r="F574">
        <v>1</v>
      </c>
      <c r="G574">
        <v>0</v>
      </c>
      <c r="H574">
        <v>0</v>
      </c>
      <c r="I574">
        <v>0</v>
      </c>
      <c r="J574" t="s">
        <v>122</v>
      </c>
      <c r="K574" t="s">
        <v>576</v>
      </c>
      <c r="L574">
        <v>2.6340249998700001E-2</v>
      </c>
      <c r="M574" t="s">
        <v>14</v>
      </c>
    </row>
    <row r="575" spans="1:13" x14ac:dyDescent="0.35">
      <c r="A575" t="s">
        <v>1205</v>
      </c>
      <c r="B575" t="s">
        <v>1206</v>
      </c>
      <c r="C575" t="s">
        <v>13</v>
      </c>
      <c r="D575">
        <v>1</v>
      </c>
      <c r="E575">
        <v>1</v>
      </c>
      <c r="F575">
        <v>1</v>
      </c>
      <c r="G575">
        <v>0</v>
      </c>
      <c r="H575">
        <v>0</v>
      </c>
      <c r="I575">
        <v>0</v>
      </c>
      <c r="J575" t="s">
        <v>122</v>
      </c>
      <c r="K575" t="s">
        <v>1174</v>
      </c>
      <c r="L575">
        <v>4.3998500000400002E-2</v>
      </c>
      <c r="M575" t="s">
        <v>14</v>
      </c>
    </row>
    <row r="576" spans="1:13" x14ac:dyDescent="0.35">
      <c r="A576" t="s">
        <v>385</v>
      </c>
      <c r="B576" t="s">
        <v>386</v>
      </c>
      <c r="C576" t="s">
        <v>13</v>
      </c>
      <c r="D576">
        <v>1</v>
      </c>
      <c r="E576">
        <v>1</v>
      </c>
      <c r="F576">
        <v>1</v>
      </c>
      <c r="G576">
        <v>0</v>
      </c>
      <c r="H576">
        <v>0</v>
      </c>
      <c r="I576">
        <v>0</v>
      </c>
      <c r="J576" t="s">
        <v>7</v>
      </c>
      <c r="K576" t="s">
        <v>346</v>
      </c>
      <c r="L576">
        <v>1.7306250000800001E-2</v>
      </c>
      <c r="M576" t="s">
        <v>14</v>
      </c>
    </row>
    <row r="577" spans="1:13" x14ac:dyDescent="0.35">
      <c r="A577" t="s">
        <v>920</v>
      </c>
      <c r="B577" t="s">
        <v>921</v>
      </c>
      <c r="C577" t="s">
        <v>13</v>
      </c>
      <c r="D577">
        <v>1</v>
      </c>
      <c r="E577">
        <v>1</v>
      </c>
      <c r="F577">
        <v>1</v>
      </c>
      <c r="G577">
        <v>0</v>
      </c>
      <c r="H577">
        <v>0</v>
      </c>
      <c r="I577">
        <v>0</v>
      </c>
      <c r="J577" t="s">
        <v>7</v>
      </c>
      <c r="K577" t="s">
        <v>913</v>
      </c>
      <c r="L577">
        <v>6.2478174007299997E-3</v>
      </c>
      <c r="M577" t="s">
        <v>14</v>
      </c>
    </row>
    <row r="578" spans="1:13" x14ac:dyDescent="0.35">
      <c r="A578" t="s">
        <v>327</v>
      </c>
      <c r="B578" t="s">
        <v>328</v>
      </c>
      <c r="C578" t="s">
        <v>13</v>
      </c>
      <c r="D578">
        <v>70</v>
      </c>
      <c r="E578">
        <v>70</v>
      </c>
      <c r="F578">
        <v>70</v>
      </c>
      <c r="G578">
        <v>0</v>
      </c>
      <c r="H578">
        <v>0</v>
      </c>
      <c r="I578">
        <v>0</v>
      </c>
      <c r="J578" t="s">
        <v>122</v>
      </c>
      <c r="K578" t="s">
        <v>288</v>
      </c>
      <c r="L578">
        <v>0.34365900644199998</v>
      </c>
      <c r="M578" t="s">
        <v>329</v>
      </c>
    </row>
    <row r="579" spans="1:13" x14ac:dyDescent="0.35">
      <c r="A579" t="s">
        <v>455</v>
      </c>
      <c r="B579" t="s">
        <v>456</v>
      </c>
      <c r="C579" t="s">
        <v>13</v>
      </c>
      <c r="D579">
        <v>1</v>
      </c>
      <c r="E579">
        <v>1</v>
      </c>
      <c r="F579">
        <v>1</v>
      </c>
      <c r="G579">
        <v>0</v>
      </c>
      <c r="H579">
        <v>0</v>
      </c>
      <c r="I579">
        <v>0</v>
      </c>
      <c r="J579" t="s">
        <v>7</v>
      </c>
      <c r="K579" t="s">
        <v>394</v>
      </c>
      <c r="L579">
        <v>2.0217277726600001E-2</v>
      </c>
      <c r="M579" t="s">
        <v>14</v>
      </c>
    </row>
    <row r="580" spans="1:13" x14ac:dyDescent="0.35">
      <c r="A580" t="s">
        <v>880</v>
      </c>
      <c r="B580" t="s">
        <v>881</v>
      </c>
      <c r="C580" t="s">
        <v>13</v>
      </c>
      <c r="D580">
        <v>1</v>
      </c>
      <c r="E580">
        <v>1</v>
      </c>
      <c r="F580">
        <v>1</v>
      </c>
      <c r="G580">
        <v>0</v>
      </c>
      <c r="H580">
        <v>0</v>
      </c>
      <c r="I580">
        <v>0</v>
      </c>
      <c r="J580" t="s">
        <v>7</v>
      </c>
      <c r="K580" t="s">
        <v>857</v>
      </c>
      <c r="L580">
        <v>2.8480425000699999E-2</v>
      </c>
      <c r="M580" t="s">
        <v>14</v>
      </c>
    </row>
    <row r="581" spans="1:13" x14ac:dyDescent="0.35">
      <c r="A581" t="s">
        <v>1460</v>
      </c>
      <c r="B581" t="s">
        <v>1461</v>
      </c>
      <c r="C581" t="s">
        <v>13</v>
      </c>
      <c r="D581">
        <v>1</v>
      </c>
      <c r="E581">
        <v>1</v>
      </c>
      <c r="F581">
        <v>1</v>
      </c>
      <c r="G581">
        <v>0</v>
      </c>
      <c r="H581">
        <v>0</v>
      </c>
      <c r="I581">
        <v>0</v>
      </c>
      <c r="J581" t="s">
        <v>208</v>
      </c>
      <c r="K581" t="s">
        <v>1424</v>
      </c>
      <c r="L581">
        <v>4.2483165000600003E-2</v>
      </c>
      <c r="M581" t="s">
        <v>14</v>
      </c>
    </row>
    <row r="582" spans="1:13" x14ac:dyDescent="0.35">
      <c r="A582" t="s">
        <v>83</v>
      </c>
      <c r="B582" t="s">
        <v>84</v>
      </c>
      <c r="C582" t="s">
        <v>13</v>
      </c>
      <c r="D582">
        <v>1</v>
      </c>
      <c r="E582">
        <v>1</v>
      </c>
      <c r="F582">
        <v>1</v>
      </c>
      <c r="G582">
        <v>0</v>
      </c>
      <c r="H582">
        <v>0</v>
      </c>
      <c r="I582">
        <v>0</v>
      </c>
      <c r="J582" t="s">
        <v>7</v>
      </c>
      <c r="K582" t="s">
        <v>69</v>
      </c>
      <c r="L582">
        <v>4.5029875001299999E-2</v>
      </c>
      <c r="M582" t="s">
        <v>14</v>
      </c>
    </row>
    <row r="583" spans="1:13" x14ac:dyDescent="0.35">
      <c r="A583" t="s">
        <v>615</v>
      </c>
      <c r="B583" t="s">
        <v>616</v>
      </c>
      <c r="C583" t="s">
        <v>13</v>
      </c>
      <c r="D583">
        <v>1</v>
      </c>
      <c r="E583">
        <v>1</v>
      </c>
      <c r="F583">
        <v>1</v>
      </c>
      <c r="G583">
        <v>0</v>
      </c>
      <c r="H583">
        <v>0</v>
      </c>
      <c r="I583">
        <v>0</v>
      </c>
      <c r="J583" t="s">
        <v>122</v>
      </c>
      <c r="K583" t="s">
        <v>576</v>
      </c>
      <c r="L583">
        <v>1.2002000000799999E-2</v>
      </c>
      <c r="M583" t="s">
        <v>14</v>
      </c>
    </row>
    <row r="584" spans="1:13" x14ac:dyDescent="0.35">
      <c r="A584" t="s">
        <v>697</v>
      </c>
      <c r="B584" t="s">
        <v>698</v>
      </c>
      <c r="C584" t="s">
        <v>13</v>
      </c>
      <c r="D584">
        <v>12</v>
      </c>
      <c r="E584">
        <v>12</v>
      </c>
      <c r="F584">
        <v>12</v>
      </c>
      <c r="G584">
        <v>0</v>
      </c>
      <c r="H584">
        <v>0</v>
      </c>
      <c r="I584">
        <v>0</v>
      </c>
      <c r="J584" t="s">
        <v>122</v>
      </c>
      <c r="K584" t="s">
        <v>664</v>
      </c>
      <c r="L584">
        <v>0.13938011615099999</v>
      </c>
      <c r="M584" t="s">
        <v>14</v>
      </c>
    </row>
    <row r="585" spans="1:13" x14ac:dyDescent="0.35">
      <c r="A585" t="s">
        <v>1387</v>
      </c>
      <c r="B585" t="s">
        <v>1388</v>
      </c>
      <c r="C585" t="s">
        <v>13</v>
      </c>
      <c r="D585">
        <v>1</v>
      </c>
      <c r="E585">
        <v>1</v>
      </c>
      <c r="F585">
        <v>1</v>
      </c>
      <c r="G585">
        <v>0</v>
      </c>
      <c r="H585">
        <v>0</v>
      </c>
      <c r="I585">
        <v>0</v>
      </c>
      <c r="J585" t="s">
        <v>122</v>
      </c>
      <c r="K585" t="s">
        <v>1360</v>
      </c>
      <c r="L585">
        <v>2.12329500003E-2</v>
      </c>
      <c r="M585" t="s">
        <v>14</v>
      </c>
    </row>
    <row r="586" spans="1:13" x14ac:dyDescent="0.35">
      <c r="A586" t="s">
        <v>1033</v>
      </c>
      <c r="B586" t="s">
        <v>1034</v>
      </c>
      <c r="C586" t="s">
        <v>13</v>
      </c>
      <c r="D586">
        <v>7</v>
      </c>
      <c r="E586">
        <v>7</v>
      </c>
      <c r="F586">
        <v>7</v>
      </c>
      <c r="G586">
        <v>0</v>
      </c>
      <c r="H586">
        <v>0</v>
      </c>
      <c r="I586">
        <v>0</v>
      </c>
      <c r="J586" t="s">
        <v>391</v>
      </c>
      <c r="K586" t="s">
        <v>944</v>
      </c>
      <c r="L586">
        <v>3.0023475084800001E-2</v>
      </c>
      <c r="M586" t="s">
        <v>14</v>
      </c>
    </row>
    <row r="587" spans="1:13" x14ac:dyDescent="0.35">
      <c r="A587" t="s">
        <v>1028</v>
      </c>
      <c r="B587" t="s">
        <v>1029</v>
      </c>
      <c r="C587" t="s">
        <v>13</v>
      </c>
      <c r="D587">
        <v>1</v>
      </c>
      <c r="E587">
        <v>1</v>
      </c>
      <c r="F587">
        <v>1</v>
      </c>
      <c r="G587">
        <v>0</v>
      </c>
      <c r="H587">
        <v>0</v>
      </c>
      <c r="I587">
        <v>0</v>
      </c>
      <c r="J587" t="s">
        <v>391</v>
      </c>
      <c r="K587" t="s">
        <v>944</v>
      </c>
      <c r="L587">
        <v>1.53383674174E-2</v>
      </c>
      <c r="M587" t="s">
        <v>14</v>
      </c>
    </row>
    <row r="588" spans="1:13" x14ac:dyDescent="0.35">
      <c r="A588" t="s">
        <v>279</v>
      </c>
      <c r="B588" t="s">
        <v>280</v>
      </c>
      <c r="C588" t="s">
        <v>13</v>
      </c>
      <c r="D588">
        <v>9</v>
      </c>
      <c r="E588">
        <v>9</v>
      </c>
      <c r="F588">
        <v>9</v>
      </c>
      <c r="G588">
        <v>0</v>
      </c>
      <c r="H588">
        <v>0</v>
      </c>
      <c r="I588">
        <v>0</v>
      </c>
      <c r="J588" t="s">
        <v>7</v>
      </c>
      <c r="K588" t="s">
        <v>260</v>
      </c>
      <c r="L588">
        <v>0.19719903558599999</v>
      </c>
      <c r="M588" t="s">
        <v>14</v>
      </c>
    </row>
    <row r="589" spans="1:13" x14ac:dyDescent="0.35">
      <c r="A589" t="s">
        <v>1069</v>
      </c>
      <c r="B589" t="s">
        <v>1070</v>
      </c>
      <c r="C589" t="s">
        <v>13</v>
      </c>
      <c r="D589">
        <v>1</v>
      </c>
      <c r="E589">
        <v>1</v>
      </c>
      <c r="F589">
        <v>1</v>
      </c>
      <c r="G589">
        <v>0</v>
      </c>
      <c r="H589">
        <v>0</v>
      </c>
      <c r="I589">
        <v>0</v>
      </c>
      <c r="J589" t="s">
        <v>391</v>
      </c>
      <c r="K589" t="s">
        <v>1048</v>
      </c>
      <c r="L589">
        <v>2.1120005695900002E-2</v>
      </c>
      <c r="M589" t="s">
        <v>14</v>
      </c>
    </row>
    <row r="590" spans="1:13" x14ac:dyDescent="0.35">
      <c r="A590" t="s">
        <v>330</v>
      </c>
      <c r="B590" t="s">
        <v>331</v>
      </c>
      <c r="C590" t="s">
        <v>13</v>
      </c>
      <c r="D590">
        <v>1</v>
      </c>
      <c r="E590">
        <v>1</v>
      </c>
      <c r="F590">
        <v>1</v>
      </c>
      <c r="G590">
        <v>0</v>
      </c>
      <c r="H590">
        <v>0</v>
      </c>
      <c r="I590">
        <v>0</v>
      </c>
      <c r="J590" t="s">
        <v>122</v>
      </c>
      <c r="K590" t="s">
        <v>288</v>
      </c>
      <c r="L590">
        <v>2.5693499999700001E-2</v>
      </c>
      <c r="M590" t="s">
        <v>14</v>
      </c>
    </row>
    <row r="591" spans="1:13" x14ac:dyDescent="0.35">
      <c r="A591" t="s">
        <v>605</v>
      </c>
      <c r="B591" t="s">
        <v>606</v>
      </c>
      <c r="C591" t="s">
        <v>13</v>
      </c>
      <c r="D591">
        <v>7</v>
      </c>
      <c r="E591">
        <v>7</v>
      </c>
      <c r="F591">
        <v>7</v>
      </c>
      <c r="G591">
        <v>0</v>
      </c>
      <c r="H591">
        <v>0</v>
      </c>
      <c r="I591">
        <v>0</v>
      </c>
      <c r="J591" t="s">
        <v>122</v>
      </c>
      <c r="K591" t="s">
        <v>576</v>
      </c>
      <c r="L591">
        <v>1.7804948250100001E-2</v>
      </c>
      <c r="M591" t="s">
        <v>14</v>
      </c>
    </row>
    <row r="592" spans="1:13" x14ac:dyDescent="0.35">
      <c r="A592" t="s">
        <v>1119</v>
      </c>
      <c r="B592" t="s">
        <v>1120</v>
      </c>
      <c r="C592" t="s">
        <v>13</v>
      </c>
      <c r="D592">
        <v>12</v>
      </c>
      <c r="E592">
        <v>12</v>
      </c>
      <c r="F592">
        <v>12</v>
      </c>
      <c r="G592">
        <v>0</v>
      </c>
      <c r="H592">
        <v>0</v>
      </c>
      <c r="I592">
        <v>0</v>
      </c>
      <c r="J592" t="s">
        <v>7</v>
      </c>
      <c r="K592" t="s">
        <v>1116</v>
      </c>
      <c r="L592">
        <v>0.116100924213</v>
      </c>
      <c r="M592" t="s">
        <v>14</v>
      </c>
    </row>
    <row r="593" spans="1:13" x14ac:dyDescent="0.35">
      <c r="A593" t="s">
        <v>844</v>
      </c>
      <c r="B593" t="s">
        <v>845</v>
      </c>
      <c r="C593" t="s">
        <v>13</v>
      </c>
      <c r="D593">
        <v>1</v>
      </c>
      <c r="E593">
        <v>1</v>
      </c>
      <c r="F593">
        <v>1</v>
      </c>
      <c r="G593">
        <v>0</v>
      </c>
      <c r="H593">
        <v>0</v>
      </c>
      <c r="I593">
        <v>0</v>
      </c>
      <c r="J593" t="s">
        <v>7</v>
      </c>
      <c r="K593" t="s">
        <v>831</v>
      </c>
      <c r="L593">
        <v>2.42766375001E-2</v>
      </c>
      <c r="M593" t="s">
        <v>14</v>
      </c>
    </row>
    <row r="594" spans="1:13" x14ac:dyDescent="0.35">
      <c r="A594" t="s">
        <v>1043</v>
      </c>
      <c r="B594" t="s">
        <v>1018</v>
      </c>
      <c r="C594" t="s">
        <v>13</v>
      </c>
      <c r="D594">
        <v>2</v>
      </c>
      <c r="E594">
        <v>2</v>
      </c>
      <c r="F594">
        <v>2</v>
      </c>
      <c r="G594">
        <v>0</v>
      </c>
      <c r="H594">
        <v>0</v>
      </c>
      <c r="I594">
        <v>0</v>
      </c>
      <c r="J594" t="s">
        <v>391</v>
      </c>
      <c r="K594" t="s">
        <v>944</v>
      </c>
      <c r="L594">
        <v>4.1154580198099998E-2</v>
      </c>
      <c r="M594" t="s">
        <v>14</v>
      </c>
    </row>
    <row r="595" spans="1:13" x14ac:dyDescent="0.35">
      <c r="A595" t="s">
        <v>878</v>
      </c>
      <c r="B595" t="s">
        <v>879</v>
      </c>
      <c r="C595" t="s">
        <v>13</v>
      </c>
      <c r="D595">
        <v>1</v>
      </c>
      <c r="E595">
        <v>1</v>
      </c>
      <c r="F595">
        <v>1</v>
      </c>
      <c r="G595">
        <v>0</v>
      </c>
      <c r="H595">
        <v>0</v>
      </c>
      <c r="I595">
        <v>0</v>
      </c>
      <c r="J595" t="s">
        <v>7</v>
      </c>
      <c r="K595" t="s">
        <v>857</v>
      </c>
      <c r="L595">
        <v>1.52744999989E-2</v>
      </c>
      <c r="M595" t="s">
        <v>14</v>
      </c>
    </row>
    <row r="596" spans="1:13" x14ac:dyDescent="0.35">
      <c r="A596" t="s">
        <v>1030</v>
      </c>
      <c r="B596" t="s">
        <v>1031</v>
      </c>
      <c r="C596" t="s">
        <v>13</v>
      </c>
      <c r="D596">
        <v>358</v>
      </c>
      <c r="E596">
        <v>358</v>
      </c>
      <c r="F596">
        <v>358</v>
      </c>
      <c r="G596">
        <v>0</v>
      </c>
      <c r="H596">
        <v>0</v>
      </c>
      <c r="I596">
        <v>0</v>
      </c>
      <c r="J596" t="s">
        <v>391</v>
      </c>
      <c r="K596" t="s">
        <v>944</v>
      </c>
      <c r="L596">
        <v>1.7076694996299999</v>
      </c>
      <c r="M596" t="s">
        <v>14</v>
      </c>
    </row>
    <row r="597" spans="1:13" x14ac:dyDescent="0.35">
      <c r="A597" t="s">
        <v>1385</v>
      </c>
      <c r="B597" t="s">
        <v>1386</v>
      </c>
      <c r="C597" t="s">
        <v>13</v>
      </c>
      <c r="D597">
        <v>260</v>
      </c>
      <c r="E597">
        <v>260</v>
      </c>
      <c r="F597">
        <v>0</v>
      </c>
      <c r="G597">
        <v>260</v>
      </c>
      <c r="H597">
        <v>0</v>
      </c>
      <c r="I597">
        <v>0</v>
      </c>
      <c r="J597" t="s">
        <v>122</v>
      </c>
      <c r="K597" t="s">
        <v>1360</v>
      </c>
      <c r="L597">
        <v>9.5852654792699905</v>
      </c>
      <c r="M597" t="s">
        <v>55</v>
      </c>
    </row>
    <row r="598" spans="1:13" x14ac:dyDescent="0.35">
      <c r="A598" t="s">
        <v>1303</v>
      </c>
      <c r="B598" t="s">
        <v>1304</v>
      </c>
      <c r="C598" t="s">
        <v>13</v>
      </c>
      <c r="D598">
        <v>1</v>
      </c>
      <c r="E598">
        <v>1</v>
      </c>
      <c r="F598">
        <v>1</v>
      </c>
      <c r="G598">
        <v>0</v>
      </c>
      <c r="H598">
        <v>0</v>
      </c>
      <c r="I598">
        <v>0</v>
      </c>
      <c r="J598" t="s">
        <v>391</v>
      </c>
      <c r="K598" t="s">
        <v>1252</v>
      </c>
      <c r="L598">
        <v>1.8779875001999999E-2</v>
      </c>
      <c r="M598" t="s">
        <v>14</v>
      </c>
    </row>
    <row r="599" spans="1:13" x14ac:dyDescent="0.35">
      <c r="A599" t="s">
        <v>1303</v>
      </c>
      <c r="B599" t="s">
        <v>1304</v>
      </c>
      <c r="C599" t="s">
        <v>13</v>
      </c>
      <c r="D599">
        <v>1</v>
      </c>
      <c r="E599">
        <v>1</v>
      </c>
      <c r="F599">
        <v>1</v>
      </c>
      <c r="G599">
        <v>0</v>
      </c>
      <c r="H599">
        <v>0</v>
      </c>
      <c r="I599">
        <v>0</v>
      </c>
      <c r="J599" t="s">
        <v>391</v>
      </c>
      <c r="K599" t="s">
        <v>1252</v>
      </c>
      <c r="L599">
        <v>1.8779875001999999E-2</v>
      </c>
      <c r="M599" t="s">
        <v>14</v>
      </c>
    </row>
    <row r="600" spans="1:13" x14ac:dyDescent="0.35">
      <c r="A600" t="s">
        <v>730</v>
      </c>
      <c r="B600" t="s">
        <v>731</v>
      </c>
      <c r="C600" t="s">
        <v>13</v>
      </c>
      <c r="D600">
        <v>1</v>
      </c>
      <c r="E600">
        <v>1</v>
      </c>
      <c r="F600">
        <v>1</v>
      </c>
      <c r="G600">
        <v>0</v>
      </c>
      <c r="H600">
        <v>0</v>
      </c>
      <c r="I600">
        <v>0</v>
      </c>
      <c r="J600" t="s">
        <v>122</v>
      </c>
      <c r="K600" t="s">
        <v>713</v>
      </c>
      <c r="L600">
        <v>9.8374590509200006E-3</v>
      </c>
      <c r="M600" t="s">
        <v>14</v>
      </c>
    </row>
    <row r="601" spans="1:13" x14ac:dyDescent="0.35">
      <c r="A601" t="s">
        <v>809</v>
      </c>
      <c r="B601" t="s">
        <v>810</v>
      </c>
      <c r="C601" t="s">
        <v>13</v>
      </c>
      <c r="D601">
        <v>3</v>
      </c>
      <c r="E601">
        <v>3</v>
      </c>
      <c r="F601">
        <v>3</v>
      </c>
      <c r="G601">
        <v>0</v>
      </c>
      <c r="H601">
        <v>0</v>
      </c>
      <c r="I601">
        <v>0</v>
      </c>
      <c r="J601" t="s">
        <v>7</v>
      </c>
      <c r="K601" t="s">
        <v>794</v>
      </c>
      <c r="L601">
        <v>0.110774499742</v>
      </c>
      <c r="M601" t="s">
        <v>14</v>
      </c>
    </row>
    <row r="602" spans="1:13" x14ac:dyDescent="0.35">
      <c r="A602" t="s">
        <v>732</v>
      </c>
      <c r="B602" t="s">
        <v>733</v>
      </c>
      <c r="C602" t="s">
        <v>13</v>
      </c>
      <c r="D602">
        <v>1</v>
      </c>
      <c r="E602">
        <v>1</v>
      </c>
      <c r="F602">
        <v>1</v>
      </c>
      <c r="G602">
        <v>0</v>
      </c>
      <c r="H602">
        <v>0</v>
      </c>
      <c r="I602">
        <v>0</v>
      </c>
      <c r="J602" t="s">
        <v>122</v>
      </c>
      <c r="K602" t="s">
        <v>713</v>
      </c>
      <c r="L602">
        <v>4.2296499999600001E-2</v>
      </c>
      <c r="M602" t="s">
        <v>14</v>
      </c>
    </row>
    <row r="603" spans="1:13" x14ac:dyDescent="0.35">
      <c r="A603" t="s">
        <v>1464</v>
      </c>
      <c r="B603" t="s">
        <v>1465</v>
      </c>
      <c r="C603" t="s">
        <v>13</v>
      </c>
      <c r="D603">
        <v>1</v>
      </c>
      <c r="E603">
        <v>1</v>
      </c>
      <c r="F603">
        <v>1</v>
      </c>
      <c r="G603">
        <v>0</v>
      </c>
      <c r="H603">
        <v>0</v>
      </c>
      <c r="I603">
        <v>0</v>
      </c>
      <c r="J603" t="s">
        <v>208</v>
      </c>
      <c r="K603" t="s">
        <v>1424</v>
      </c>
      <c r="L603">
        <v>3.3853375000399998E-2</v>
      </c>
      <c r="M603" t="s">
        <v>14</v>
      </c>
    </row>
    <row r="604" spans="1:13" x14ac:dyDescent="0.35">
      <c r="A604" t="s">
        <v>846</v>
      </c>
      <c r="B604" t="s">
        <v>847</v>
      </c>
      <c r="C604" t="s">
        <v>13</v>
      </c>
      <c r="D604">
        <v>1</v>
      </c>
      <c r="E604">
        <v>1</v>
      </c>
      <c r="F604">
        <v>1</v>
      </c>
      <c r="G604">
        <v>0</v>
      </c>
      <c r="H604">
        <v>0</v>
      </c>
      <c r="I604">
        <v>0</v>
      </c>
      <c r="J604" t="s">
        <v>7</v>
      </c>
      <c r="K604" t="s">
        <v>831</v>
      </c>
      <c r="L604">
        <v>2.5463749998799998E-2</v>
      </c>
      <c r="M604" t="s">
        <v>14</v>
      </c>
    </row>
    <row r="605" spans="1:13" x14ac:dyDescent="0.35">
      <c r="A605" t="s">
        <v>644</v>
      </c>
      <c r="B605" t="s">
        <v>645</v>
      </c>
      <c r="C605" t="s">
        <v>13</v>
      </c>
      <c r="D605">
        <v>1</v>
      </c>
      <c r="E605">
        <v>1</v>
      </c>
      <c r="F605">
        <v>1</v>
      </c>
      <c r="G605">
        <v>0</v>
      </c>
      <c r="H605">
        <v>0</v>
      </c>
      <c r="I605">
        <v>0</v>
      </c>
      <c r="J605" t="s">
        <v>122</v>
      </c>
      <c r="K605" t="s">
        <v>625</v>
      </c>
      <c r="L605">
        <v>1.7763999997900001E-2</v>
      </c>
      <c r="M605" t="s">
        <v>14</v>
      </c>
    </row>
    <row r="606" spans="1:13" x14ac:dyDescent="0.35">
      <c r="A606" t="s">
        <v>709</v>
      </c>
      <c r="B606" t="s">
        <v>710</v>
      </c>
      <c r="C606" t="s">
        <v>13</v>
      </c>
      <c r="D606">
        <v>5</v>
      </c>
      <c r="E606">
        <v>5</v>
      </c>
      <c r="F606">
        <v>5</v>
      </c>
      <c r="G606">
        <v>0</v>
      </c>
      <c r="H606">
        <v>0</v>
      </c>
      <c r="I606">
        <v>0</v>
      </c>
      <c r="J606" t="s">
        <v>122</v>
      </c>
      <c r="K606" t="s">
        <v>664</v>
      </c>
      <c r="L606">
        <v>5.0676125000699998E-2</v>
      </c>
      <c r="M606" t="s">
        <v>14</v>
      </c>
    </row>
    <row r="607" spans="1:13" x14ac:dyDescent="0.35">
      <c r="A607" t="s">
        <v>899</v>
      </c>
      <c r="B607" t="s">
        <v>900</v>
      </c>
      <c r="C607" t="s">
        <v>13</v>
      </c>
      <c r="D607">
        <v>1</v>
      </c>
      <c r="E607">
        <v>1</v>
      </c>
      <c r="F607">
        <v>1</v>
      </c>
      <c r="G607">
        <v>0</v>
      </c>
      <c r="H607">
        <v>0</v>
      </c>
      <c r="I607">
        <v>0</v>
      </c>
      <c r="J607" t="s">
        <v>7</v>
      </c>
      <c r="K607" t="s">
        <v>888</v>
      </c>
      <c r="L607">
        <v>2.7539624999299999E-2</v>
      </c>
      <c r="M607" t="s">
        <v>14</v>
      </c>
    </row>
    <row r="608" spans="1:13" x14ac:dyDescent="0.35">
      <c r="A608" t="s">
        <v>568</v>
      </c>
      <c r="B608" t="s">
        <v>569</v>
      </c>
      <c r="C608" t="s">
        <v>13</v>
      </c>
      <c r="D608">
        <v>1</v>
      </c>
      <c r="E608">
        <v>1</v>
      </c>
      <c r="F608">
        <v>1</v>
      </c>
      <c r="G608">
        <v>0</v>
      </c>
      <c r="H608">
        <v>0</v>
      </c>
      <c r="I608">
        <v>0</v>
      </c>
      <c r="J608" t="s">
        <v>122</v>
      </c>
      <c r="K608" t="s">
        <v>549</v>
      </c>
      <c r="L608">
        <v>5.11538750008E-2</v>
      </c>
      <c r="M608" t="s">
        <v>14</v>
      </c>
    </row>
    <row r="609" spans="1:13" x14ac:dyDescent="0.35">
      <c r="A609" t="s">
        <v>60</v>
      </c>
      <c r="B609" t="s">
        <v>61</v>
      </c>
      <c r="C609" t="s">
        <v>13</v>
      </c>
      <c r="D609">
        <v>1</v>
      </c>
      <c r="E609">
        <v>1</v>
      </c>
      <c r="F609">
        <v>1</v>
      </c>
      <c r="G609">
        <v>0</v>
      </c>
      <c r="H609">
        <v>0</v>
      </c>
      <c r="I609">
        <v>0</v>
      </c>
      <c r="J609" t="s">
        <v>7</v>
      </c>
      <c r="K609" t="s">
        <v>8</v>
      </c>
      <c r="L609">
        <v>5.3568346904699998E-2</v>
      </c>
      <c r="M609" t="s">
        <v>14</v>
      </c>
    </row>
    <row r="610" spans="1:13" x14ac:dyDescent="0.35">
      <c r="A610" t="s">
        <v>991</v>
      </c>
      <c r="B610" t="s">
        <v>992</v>
      </c>
      <c r="C610" t="s">
        <v>13</v>
      </c>
      <c r="D610">
        <v>2</v>
      </c>
      <c r="E610">
        <v>2</v>
      </c>
      <c r="F610">
        <v>2</v>
      </c>
      <c r="G610">
        <v>0</v>
      </c>
      <c r="H610">
        <v>0</v>
      </c>
      <c r="I610">
        <v>0</v>
      </c>
      <c r="J610" t="s">
        <v>7</v>
      </c>
      <c r="K610" t="s">
        <v>944</v>
      </c>
      <c r="L610">
        <v>2.5289832657200001E-2</v>
      </c>
      <c r="M610" t="s">
        <v>14</v>
      </c>
    </row>
    <row r="611" spans="1:13" x14ac:dyDescent="0.35">
      <c r="A611" t="s">
        <v>1071</v>
      </c>
      <c r="B611" t="s">
        <v>1072</v>
      </c>
      <c r="C611" t="s">
        <v>13</v>
      </c>
      <c r="D611">
        <v>2</v>
      </c>
      <c r="E611">
        <v>2</v>
      </c>
      <c r="F611">
        <v>2</v>
      </c>
      <c r="G611">
        <v>0</v>
      </c>
      <c r="H611">
        <v>0</v>
      </c>
      <c r="I611">
        <v>0</v>
      </c>
      <c r="J611" t="s">
        <v>391</v>
      </c>
      <c r="K611" t="s">
        <v>1048</v>
      </c>
      <c r="L611">
        <v>1.4088783547399999E-2</v>
      </c>
      <c r="M611" t="s">
        <v>14</v>
      </c>
    </row>
    <row r="612" spans="1:13" x14ac:dyDescent="0.35">
      <c r="A612" t="s">
        <v>903</v>
      </c>
      <c r="B612" t="s">
        <v>904</v>
      </c>
      <c r="C612" t="s">
        <v>13</v>
      </c>
      <c r="D612">
        <v>1</v>
      </c>
      <c r="E612">
        <v>1</v>
      </c>
      <c r="F612">
        <v>1</v>
      </c>
      <c r="G612">
        <v>0</v>
      </c>
      <c r="H612">
        <v>0</v>
      </c>
      <c r="I612">
        <v>0</v>
      </c>
      <c r="J612" t="s">
        <v>7</v>
      </c>
      <c r="K612" t="s">
        <v>888</v>
      </c>
      <c r="L612">
        <v>7.7168423915499997E-3</v>
      </c>
      <c r="M612" t="s">
        <v>14</v>
      </c>
    </row>
    <row r="613" spans="1:13" x14ac:dyDescent="0.35">
      <c r="A613" t="s">
        <v>609</v>
      </c>
      <c r="B613" t="s">
        <v>610</v>
      </c>
      <c r="C613" t="s">
        <v>13</v>
      </c>
      <c r="D613">
        <v>2</v>
      </c>
      <c r="E613">
        <v>2</v>
      </c>
      <c r="F613">
        <v>2</v>
      </c>
      <c r="G613">
        <v>0</v>
      </c>
      <c r="H613">
        <v>0</v>
      </c>
      <c r="I613">
        <v>0</v>
      </c>
      <c r="J613" t="s">
        <v>122</v>
      </c>
      <c r="K613" t="s">
        <v>576</v>
      </c>
      <c r="L613">
        <v>1.01998999999E-2</v>
      </c>
      <c r="M613" t="s">
        <v>14</v>
      </c>
    </row>
    <row r="614" spans="1:13" x14ac:dyDescent="0.35">
      <c r="A614" t="s">
        <v>1326</v>
      </c>
      <c r="B614" t="s">
        <v>1327</v>
      </c>
      <c r="C614" t="s">
        <v>13</v>
      </c>
      <c r="D614">
        <v>14</v>
      </c>
      <c r="E614">
        <v>14</v>
      </c>
      <c r="F614">
        <v>14</v>
      </c>
      <c r="G614">
        <v>0</v>
      </c>
      <c r="H614">
        <v>0</v>
      </c>
      <c r="I614">
        <v>0</v>
      </c>
      <c r="J614" t="s">
        <v>391</v>
      </c>
      <c r="K614" t="s">
        <v>1252</v>
      </c>
      <c r="L614">
        <v>5.7756233857699998E-2</v>
      </c>
      <c r="M614" t="s">
        <v>14</v>
      </c>
    </row>
    <row r="615" spans="1:13" x14ac:dyDescent="0.35">
      <c r="A615" t="s">
        <v>1326</v>
      </c>
      <c r="B615" t="s">
        <v>1327</v>
      </c>
      <c r="C615" t="s">
        <v>13</v>
      </c>
      <c r="D615">
        <v>-1</v>
      </c>
      <c r="E615">
        <v>-1</v>
      </c>
      <c r="F615">
        <v>-1</v>
      </c>
      <c r="G615">
        <v>0</v>
      </c>
      <c r="H615">
        <v>0</v>
      </c>
      <c r="I615">
        <v>0</v>
      </c>
      <c r="J615" t="s">
        <v>391</v>
      </c>
      <c r="K615" t="s">
        <v>1252</v>
      </c>
      <c r="L615">
        <v>5.7756233857699998E-2</v>
      </c>
      <c r="M615" t="s">
        <v>14</v>
      </c>
    </row>
    <row r="616" spans="1:13" x14ac:dyDescent="0.35">
      <c r="A616" t="s">
        <v>58</v>
      </c>
      <c r="B616" t="s">
        <v>59</v>
      </c>
      <c r="C616" t="s">
        <v>13</v>
      </c>
      <c r="D616">
        <v>2</v>
      </c>
      <c r="E616">
        <v>2</v>
      </c>
      <c r="F616">
        <v>2</v>
      </c>
      <c r="G616">
        <v>0</v>
      </c>
      <c r="H616">
        <v>0</v>
      </c>
      <c r="I616">
        <v>0</v>
      </c>
      <c r="J616" t="s">
        <v>7</v>
      </c>
      <c r="K616" t="s">
        <v>8</v>
      </c>
      <c r="L616">
        <v>6.9070000000700002E-2</v>
      </c>
      <c r="M616" t="s">
        <v>14</v>
      </c>
    </row>
    <row r="617" spans="1:13" x14ac:dyDescent="0.35">
      <c r="A617" t="s">
        <v>193</v>
      </c>
      <c r="B617" t="s">
        <v>194</v>
      </c>
      <c r="C617" t="s">
        <v>13</v>
      </c>
      <c r="D617">
        <v>1</v>
      </c>
      <c r="E617">
        <v>1</v>
      </c>
      <c r="F617">
        <v>1</v>
      </c>
      <c r="G617">
        <v>0</v>
      </c>
      <c r="H617">
        <v>0</v>
      </c>
      <c r="I617">
        <v>0</v>
      </c>
      <c r="J617" t="s">
        <v>122</v>
      </c>
      <c r="K617" t="s">
        <v>160</v>
      </c>
      <c r="L617">
        <v>3.3643375000499999E-2</v>
      </c>
      <c r="M617" t="s">
        <v>14</v>
      </c>
    </row>
    <row r="618" spans="1:13" x14ac:dyDescent="0.35">
      <c r="A618" t="s">
        <v>140</v>
      </c>
      <c r="B618" t="s">
        <v>141</v>
      </c>
      <c r="C618" t="s">
        <v>13</v>
      </c>
      <c r="D618">
        <v>1</v>
      </c>
      <c r="E618">
        <v>1</v>
      </c>
      <c r="F618">
        <v>1</v>
      </c>
      <c r="G618">
        <v>0</v>
      </c>
      <c r="H618">
        <v>0</v>
      </c>
      <c r="I618">
        <v>0</v>
      </c>
      <c r="J618" t="s">
        <v>122</v>
      </c>
      <c r="K618" t="s">
        <v>123</v>
      </c>
      <c r="L618">
        <v>4.5656050484600003E-2</v>
      </c>
      <c r="M618" t="s">
        <v>14</v>
      </c>
    </row>
    <row r="619" spans="1:13" x14ac:dyDescent="0.35">
      <c r="A619" t="s">
        <v>777</v>
      </c>
      <c r="B619" t="s">
        <v>778</v>
      </c>
      <c r="C619" t="s">
        <v>13</v>
      </c>
      <c r="D619">
        <v>1</v>
      </c>
      <c r="E619">
        <v>1</v>
      </c>
      <c r="F619">
        <v>1</v>
      </c>
      <c r="G619">
        <v>0</v>
      </c>
      <c r="H619">
        <v>0</v>
      </c>
      <c r="I619">
        <v>0</v>
      </c>
      <c r="J619" t="s">
        <v>122</v>
      </c>
      <c r="K619" t="s">
        <v>756</v>
      </c>
      <c r="L619">
        <v>4.18697500003E-2</v>
      </c>
      <c r="M619" t="s">
        <v>14</v>
      </c>
    </row>
    <row r="620" spans="1:13" x14ac:dyDescent="0.35">
      <c r="A620" t="s">
        <v>373</v>
      </c>
      <c r="B620" t="s">
        <v>374</v>
      </c>
      <c r="C620" t="s">
        <v>13</v>
      </c>
      <c r="D620">
        <v>4</v>
      </c>
      <c r="E620">
        <v>4</v>
      </c>
      <c r="F620">
        <v>4</v>
      </c>
      <c r="G620">
        <v>0</v>
      </c>
      <c r="H620">
        <v>0</v>
      </c>
      <c r="I620">
        <v>0</v>
      </c>
      <c r="J620" t="s">
        <v>7</v>
      </c>
      <c r="K620" t="s">
        <v>346</v>
      </c>
      <c r="L620">
        <v>2.36820033591E-2</v>
      </c>
      <c r="M620" t="s">
        <v>14</v>
      </c>
    </row>
    <row r="621" spans="1:13" x14ac:dyDescent="0.35">
      <c r="A621" t="s">
        <v>1121</v>
      </c>
      <c r="B621" t="s">
        <v>1122</v>
      </c>
      <c r="C621" t="s">
        <v>13</v>
      </c>
      <c r="D621">
        <v>2</v>
      </c>
      <c r="E621">
        <v>2</v>
      </c>
      <c r="F621">
        <v>2</v>
      </c>
      <c r="G621">
        <v>0</v>
      </c>
      <c r="H621">
        <v>0</v>
      </c>
      <c r="I621">
        <v>0</v>
      </c>
      <c r="J621" t="s">
        <v>7</v>
      </c>
      <c r="K621" t="s">
        <v>1116</v>
      </c>
      <c r="L621">
        <v>7.0328912828300005E-2</v>
      </c>
      <c r="M621" t="s">
        <v>14</v>
      </c>
    </row>
    <row r="622" spans="1:13" x14ac:dyDescent="0.35">
      <c r="A622" t="s">
        <v>457</v>
      </c>
      <c r="B622" t="s">
        <v>458</v>
      </c>
      <c r="C622" t="s">
        <v>13</v>
      </c>
      <c r="D622">
        <v>1</v>
      </c>
      <c r="E622">
        <v>1</v>
      </c>
      <c r="F622">
        <v>1</v>
      </c>
      <c r="G622">
        <v>0</v>
      </c>
      <c r="H622">
        <v>0</v>
      </c>
      <c r="I622">
        <v>0</v>
      </c>
      <c r="J622" t="s">
        <v>7</v>
      </c>
      <c r="K622" t="s">
        <v>394</v>
      </c>
      <c r="L622">
        <v>3.31840350004E-2</v>
      </c>
      <c r="M622" t="s">
        <v>14</v>
      </c>
    </row>
    <row r="623" spans="1:13" x14ac:dyDescent="0.35">
      <c r="A623" t="s">
        <v>975</v>
      </c>
      <c r="B623" t="s">
        <v>976</v>
      </c>
      <c r="C623" t="s">
        <v>13</v>
      </c>
      <c r="D623">
        <v>2</v>
      </c>
      <c r="E623">
        <v>2</v>
      </c>
      <c r="F623">
        <v>2</v>
      </c>
      <c r="G623">
        <v>0</v>
      </c>
      <c r="H623">
        <v>0</v>
      </c>
      <c r="I623">
        <v>0</v>
      </c>
      <c r="J623" t="s">
        <v>7</v>
      </c>
      <c r="K623" t="s">
        <v>944</v>
      </c>
      <c r="L623">
        <v>7.6989375000100002E-2</v>
      </c>
      <c r="M623" t="s">
        <v>14</v>
      </c>
    </row>
    <row r="624" spans="1:13" x14ac:dyDescent="0.35">
      <c r="A624" t="s">
        <v>746</v>
      </c>
      <c r="B624" t="s">
        <v>747</v>
      </c>
      <c r="C624" t="s">
        <v>13</v>
      </c>
      <c r="D624">
        <v>1</v>
      </c>
      <c r="E624">
        <v>1</v>
      </c>
      <c r="F624">
        <v>1</v>
      </c>
      <c r="G624">
        <v>0</v>
      </c>
      <c r="H624">
        <v>0</v>
      </c>
      <c r="I624">
        <v>0</v>
      </c>
      <c r="J624" t="s">
        <v>122</v>
      </c>
      <c r="K624" t="s">
        <v>713</v>
      </c>
      <c r="L624">
        <v>1.0251624999499999E-2</v>
      </c>
      <c r="M624" t="s">
        <v>14</v>
      </c>
    </row>
    <row r="625" spans="1:13" x14ac:dyDescent="0.35">
      <c r="A625" t="s">
        <v>275</v>
      </c>
      <c r="B625" t="s">
        <v>276</v>
      </c>
      <c r="C625" t="s">
        <v>13</v>
      </c>
      <c r="D625">
        <v>1</v>
      </c>
      <c r="E625">
        <v>1</v>
      </c>
      <c r="F625">
        <v>1</v>
      </c>
      <c r="G625">
        <v>0</v>
      </c>
      <c r="H625">
        <v>0</v>
      </c>
      <c r="I625">
        <v>0</v>
      </c>
      <c r="J625" t="s">
        <v>7</v>
      </c>
      <c r="K625" t="s">
        <v>260</v>
      </c>
      <c r="L625">
        <v>4.8664355650799997E-2</v>
      </c>
      <c r="M625" t="s">
        <v>14</v>
      </c>
    </row>
    <row r="626" spans="1:13" x14ac:dyDescent="0.35">
      <c r="A626" t="s">
        <v>987</v>
      </c>
      <c r="B626" t="s">
        <v>988</v>
      </c>
      <c r="C626" t="s">
        <v>13</v>
      </c>
      <c r="D626">
        <v>-1</v>
      </c>
      <c r="E626">
        <v>-1</v>
      </c>
      <c r="F626">
        <v>-1</v>
      </c>
      <c r="G626">
        <v>0</v>
      </c>
      <c r="H626">
        <v>0</v>
      </c>
      <c r="I626">
        <v>0</v>
      </c>
      <c r="J626" t="s">
        <v>7</v>
      </c>
      <c r="K626" t="s">
        <v>944</v>
      </c>
      <c r="L626">
        <v>1.59018749993E-2</v>
      </c>
      <c r="M626" t="s">
        <v>14</v>
      </c>
    </row>
    <row r="627" spans="1:13" x14ac:dyDescent="0.35">
      <c r="A627" t="s">
        <v>926</v>
      </c>
      <c r="B627" t="s">
        <v>927</v>
      </c>
      <c r="C627" t="s">
        <v>13</v>
      </c>
      <c r="D627">
        <v>2</v>
      </c>
      <c r="E627">
        <v>2</v>
      </c>
      <c r="F627">
        <v>2</v>
      </c>
      <c r="G627">
        <v>0</v>
      </c>
      <c r="H627">
        <v>0</v>
      </c>
      <c r="I627">
        <v>0</v>
      </c>
      <c r="J627" t="s">
        <v>7</v>
      </c>
      <c r="K627" t="s">
        <v>913</v>
      </c>
      <c r="L627">
        <v>9.8484052202300002E-3</v>
      </c>
      <c r="M627" t="s">
        <v>14</v>
      </c>
    </row>
    <row r="628" spans="1:13" x14ac:dyDescent="0.35">
      <c r="A628" t="s">
        <v>1102</v>
      </c>
      <c r="B628" t="s">
        <v>1103</v>
      </c>
      <c r="C628" t="s">
        <v>13</v>
      </c>
      <c r="D628">
        <v>6</v>
      </c>
      <c r="E628">
        <v>6</v>
      </c>
      <c r="F628">
        <v>0</v>
      </c>
      <c r="G628">
        <v>6</v>
      </c>
      <c r="H628">
        <v>0</v>
      </c>
      <c r="I628">
        <v>0</v>
      </c>
      <c r="J628" t="s">
        <v>208</v>
      </c>
      <c r="K628" t="s">
        <v>1048</v>
      </c>
      <c r="L628">
        <v>7.1584444949100004E-2</v>
      </c>
      <c r="M628" t="s">
        <v>55</v>
      </c>
    </row>
    <row r="629" spans="1:13" x14ac:dyDescent="0.35">
      <c r="A629" t="s">
        <v>1077</v>
      </c>
      <c r="B629" t="s">
        <v>1078</v>
      </c>
      <c r="C629" t="s">
        <v>13</v>
      </c>
      <c r="D629">
        <v>2</v>
      </c>
      <c r="E629">
        <v>2</v>
      </c>
      <c r="F629">
        <v>2</v>
      </c>
      <c r="G629">
        <v>0</v>
      </c>
      <c r="H629">
        <v>0</v>
      </c>
      <c r="I629">
        <v>0</v>
      </c>
      <c r="J629" t="s">
        <v>391</v>
      </c>
      <c r="K629" t="s">
        <v>1048</v>
      </c>
      <c r="L629">
        <v>1.0709875000000001E-2</v>
      </c>
      <c r="M629" t="s">
        <v>14</v>
      </c>
    </row>
    <row r="630" spans="1:13" x14ac:dyDescent="0.35">
      <c r="A630" t="s">
        <v>495</v>
      </c>
      <c r="B630" t="s">
        <v>496</v>
      </c>
      <c r="C630" t="s">
        <v>13</v>
      </c>
      <c r="D630">
        <v>1</v>
      </c>
      <c r="E630">
        <v>1</v>
      </c>
      <c r="F630">
        <v>1</v>
      </c>
      <c r="G630">
        <v>0</v>
      </c>
      <c r="H630">
        <v>0</v>
      </c>
      <c r="I630">
        <v>0</v>
      </c>
      <c r="J630" t="s">
        <v>208</v>
      </c>
      <c r="K630" t="s">
        <v>461</v>
      </c>
      <c r="L630">
        <v>3.6671329698099997E-2</v>
      </c>
      <c r="M630" t="s">
        <v>14</v>
      </c>
    </row>
    <row r="631" spans="1:13" x14ac:dyDescent="0.35">
      <c r="A631" t="s">
        <v>435</v>
      </c>
      <c r="B631" t="s">
        <v>436</v>
      </c>
      <c r="C631" t="s">
        <v>13</v>
      </c>
      <c r="D631">
        <v>2</v>
      </c>
      <c r="E631">
        <v>2</v>
      </c>
      <c r="F631">
        <v>2</v>
      </c>
      <c r="G631">
        <v>0</v>
      </c>
      <c r="H631">
        <v>0</v>
      </c>
      <c r="I631">
        <v>0</v>
      </c>
      <c r="J631" t="s">
        <v>7</v>
      </c>
      <c r="K631" t="s">
        <v>394</v>
      </c>
      <c r="L631">
        <v>4.2049624999600001E-2</v>
      </c>
      <c r="M631" t="s">
        <v>14</v>
      </c>
    </row>
    <row r="632" spans="1:13" x14ac:dyDescent="0.35">
      <c r="A632" t="s">
        <v>699</v>
      </c>
      <c r="B632" t="s">
        <v>700</v>
      </c>
      <c r="C632" t="s">
        <v>13</v>
      </c>
      <c r="D632">
        <v>30</v>
      </c>
      <c r="E632">
        <v>30</v>
      </c>
      <c r="F632">
        <v>30</v>
      </c>
      <c r="G632">
        <v>0</v>
      </c>
      <c r="H632">
        <v>0</v>
      </c>
      <c r="I632">
        <v>0</v>
      </c>
      <c r="J632" t="s">
        <v>122</v>
      </c>
      <c r="K632" t="s">
        <v>664</v>
      </c>
      <c r="L632">
        <v>0.52941010480399997</v>
      </c>
      <c r="M632" t="s">
        <v>14</v>
      </c>
    </row>
    <row r="633" spans="1:13" x14ac:dyDescent="0.35">
      <c r="A633" t="s">
        <v>815</v>
      </c>
      <c r="B633" t="s">
        <v>816</v>
      </c>
      <c r="C633" t="s">
        <v>13</v>
      </c>
      <c r="D633">
        <v>1</v>
      </c>
      <c r="E633">
        <v>1</v>
      </c>
      <c r="F633">
        <v>1</v>
      </c>
      <c r="G633">
        <v>0</v>
      </c>
      <c r="H633">
        <v>0</v>
      </c>
      <c r="I633">
        <v>0</v>
      </c>
      <c r="J633" t="s">
        <v>7</v>
      </c>
      <c r="K633" t="s">
        <v>794</v>
      </c>
      <c r="L633">
        <v>7.1734585001700005E-2</v>
      </c>
      <c r="M633" t="s">
        <v>14</v>
      </c>
    </row>
    <row r="634" spans="1:13" x14ac:dyDescent="0.35">
      <c r="A634" t="s">
        <v>977</v>
      </c>
      <c r="B634" t="s">
        <v>978</v>
      </c>
      <c r="C634" t="s">
        <v>13</v>
      </c>
      <c r="D634">
        <v>2</v>
      </c>
      <c r="E634">
        <v>2</v>
      </c>
      <c r="F634">
        <v>2</v>
      </c>
      <c r="G634">
        <v>0</v>
      </c>
      <c r="H634">
        <v>0</v>
      </c>
      <c r="I634">
        <v>0</v>
      </c>
      <c r="J634" t="s">
        <v>7</v>
      </c>
      <c r="K634" t="s">
        <v>944</v>
      </c>
      <c r="L634">
        <v>1.75038783889E-2</v>
      </c>
      <c r="M634" t="s">
        <v>14</v>
      </c>
    </row>
    <row r="635" spans="1:13" x14ac:dyDescent="0.35">
      <c r="A635" t="s">
        <v>1418</v>
      </c>
      <c r="B635" t="s">
        <v>1419</v>
      </c>
      <c r="C635" t="s">
        <v>13</v>
      </c>
      <c r="D635">
        <v>1</v>
      </c>
      <c r="E635">
        <v>1</v>
      </c>
      <c r="F635">
        <v>1</v>
      </c>
      <c r="G635">
        <v>0</v>
      </c>
      <c r="H635">
        <v>0</v>
      </c>
      <c r="I635">
        <v>0</v>
      </c>
      <c r="J635" t="s">
        <v>208</v>
      </c>
      <c r="K635" t="s">
        <v>1391</v>
      </c>
      <c r="L635">
        <v>4.7426749999700001E-2</v>
      </c>
      <c r="M635" t="s">
        <v>14</v>
      </c>
    </row>
    <row r="636" spans="1:13" x14ac:dyDescent="0.35">
      <c r="A636" t="s">
        <v>142</v>
      </c>
      <c r="B636" t="s">
        <v>143</v>
      </c>
      <c r="C636" t="s">
        <v>13</v>
      </c>
      <c r="D636">
        <v>1</v>
      </c>
      <c r="E636">
        <v>1</v>
      </c>
      <c r="F636">
        <v>1</v>
      </c>
      <c r="G636">
        <v>0</v>
      </c>
      <c r="H636">
        <v>0</v>
      </c>
      <c r="I636">
        <v>0</v>
      </c>
      <c r="J636" t="s">
        <v>122</v>
      </c>
      <c r="K636" t="s">
        <v>123</v>
      </c>
      <c r="L636">
        <v>3.4761580515699997E-2</v>
      </c>
      <c r="M636" t="s">
        <v>14</v>
      </c>
    </row>
    <row r="637" spans="1:13" x14ac:dyDescent="0.35">
      <c r="A637" t="s">
        <v>973</v>
      </c>
      <c r="B637" t="s">
        <v>974</v>
      </c>
      <c r="C637" t="s">
        <v>13</v>
      </c>
      <c r="D637">
        <v>2</v>
      </c>
      <c r="E637">
        <v>2</v>
      </c>
      <c r="F637">
        <v>2</v>
      </c>
      <c r="G637">
        <v>0</v>
      </c>
      <c r="H637">
        <v>0</v>
      </c>
      <c r="I637">
        <v>0</v>
      </c>
      <c r="J637" t="s">
        <v>7</v>
      </c>
      <c r="K637" t="s">
        <v>944</v>
      </c>
      <c r="L637">
        <v>8.0912653227900005E-2</v>
      </c>
      <c r="M637" t="s">
        <v>14</v>
      </c>
    </row>
    <row r="638" spans="1:13" x14ac:dyDescent="0.35">
      <c r="A638" t="s">
        <v>973</v>
      </c>
      <c r="B638" t="s">
        <v>974</v>
      </c>
      <c r="C638" t="s">
        <v>13</v>
      </c>
      <c r="D638">
        <v>2</v>
      </c>
      <c r="E638">
        <v>2</v>
      </c>
      <c r="F638">
        <v>2</v>
      </c>
      <c r="G638">
        <v>0</v>
      </c>
      <c r="H638">
        <v>0</v>
      </c>
      <c r="I638">
        <v>0</v>
      </c>
      <c r="J638" t="s">
        <v>7</v>
      </c>
      <c r="K638" t="s">
        <v>944</v>
      </c>
      <c r="L638">
        <v>8.0912653227900005E-2</v>
      </c>
      <c r="M638" t="s">
        <v>14</v>
      </c>
    </row>
    <row r="639" spans="1:13" x14ac:dyDescent="0.35">
      <c r="A639" t="s">
        <v>1420</v>
      </c>
      <c r="B639" t="s">
        <v>1421</v>
      </c>
      <c r="C639" t="s">
        <v>13</v>
      </c>
      <c r="D639">
        <v>1</v>
      </c>
      <c r="E639">
        <v>1</v>
      </c>
      <c r="F639">
        <v>1</v>
      </c>
      <c r="G639">
        <v>0</v>
      </c>
      <c r="H639">
        <v>0</v>
      </c>
      <c r="I639">
        <v>0</v>
      </c>
      <c r="J639" t="s">
        <v>208</v>
      </c>
      <c r="K639" t="s">
        <v>1391</v>
      </c>
      <c r="L639">
        <v>3.1408358711900002E-2</v>
      </c>
      <c r="M639" t="s">
        <v>14</v>
      </c>
    </row>
    <row r="640" spans="1:13" x14ac:dyDescent="0.35">
      <c r="A640" t="s">
        <v>536</v>
      </c>
      <c r="B640" t="s">
        <v>537</v>
      </c>
      <c r="C640" t="s">
        <v>13</v>
      </c>
      <c r="D640">
        <v>1</v>
      </c>
      <c r="E640">
        <v>1</v>
      </c>
      <c r="F640">
        <v>1</v>
      </c>
      <c r="G640">
        <v>0</v>
      </c>
      <c r="H640">
        <v>0</v>
      </c>
      <c r="I640">
        <v>0</v>
      </c>
      <c r="J640" t="s">
        <v>208</v>
      </c>
      <c r="K640" t="s">
        <v>507</v>
      </c>
      <c r="L640">
        <v>1.11100157515E-2</v>
      </c>
      <c r="M640" t="s">
        <v>14</v>
      </c>
    </row>
    <row r="641" spans="1:13" x14ac:dyDescent="0.35">
      <c r="A641" t="s">
        <v>738</v>
      </c>
      <c r="B641" t="s">
        <v>739</v>
      </c>
      <c r="C641" t="s">
        <v>13</v>
      </c>
      <c r="D641">
        <v>1</v>
      </c>
      <c r="E641">
        <v>1</v>
      </c>
      <c r="F641">
        <v>1</v>
      </c>
      <c r="G641">
        <v>0</v>
      </c>
      <c r="H641">
        <v>0</v>
      </c>
      <c r="I641">
        <v>0</v>
      </c>
      <c r="J641" t="s">
        <v>122</v>
      </c>
      <c r="K641" t="s">
        <v>713</v>
      </c>
      <c r="L641">
        <v>3.43172055605E-3</v>
      </c>
      <c r="M641" t="s">
        <v>14</v>
      </c>
    </row>
    <row r="642" spans="1:13" x14ac:dyDescent="0.35">
      <c r="A642" t="s">
        <v>767</v>
      </c>
      <c r="B642" t="s">
        <v>768</v>
      </c>
      <c r="C642" t="s">
        <v>13</v>
      </c>
      <c r="D642">
        <v>817</v>
      </c>
      <c r="E642">
        <v>817</v>
      </c>
      <c r="F642">
        <v>0</v>
      </c>
      <c r="G642">
        <v>817</v>
      </c>
      <c r="H642">
        <v>0</v>
      </c>
      <c r="I642">
        <v>0</v>
      </c>
      <c r="J642" t="s">
        <v>122</v>
      </c>
      <c r="K642" t="s">
        <v>756</v>
      </c>
      <c r="L642">
        <v>2.1976285610000001</v>
      </c>
      <c r="M642" t="s">
        <v>55</v>
      </c>
    </row>
    <row r="643" spans="1:13" x14ac:dyDescent="0.35">
      <c r="A643" t="s">
        <v>995</v>
      </c>
      <c r="B643" t="s">
        <v>996</v>
      </c>
      <c r="C643" t="s">
        <v>13</v>
      </c>
      <c r="D643">
        <v>1</v>
      </c>
      <c r="E643">
        <v>1</v>
      </c>
      <c r="F643">
        <v>1</v>
      </c>
      <c r="G643">
        <v>0</v>
      </c>
      <c r="H643">
        <v>0</v>
      </c>
      <c r="I643">
        <v>0</v>
      </c>
      <c r="J643" t="s">
        <v>7</v>
      </c>
      <c r="K643" t="s">
        <v>944</v>
      </c>
      <c r="L643">
        <v>4.9861240884399999E-2</v>
      </c>
      <c r="M643" t="s">
        <v>14</v>
      </c>
    </row>
    <row r="644" spans="1:13" x14ac:dyDescent="0.35">
      <c r="A644" t="s">
        <v>240</v>
      </c>
      <c r="B644" t="s">
        <v>241</v>
      </c>
      <c r="C644" t="s">
        <v>13</v>
      </c>
      <c r="D644">
        <v>1</v>
      </c>
      <c r="E644">
        <v>1</v>
      </c>
      <c r="F644">
        <v>1</v>
      </c>
      <c r="G644">
        <v>0</v>
      </c>
      <c r="H644">
        <v>0</v>
      </c>
      <c r="I644">
        <v>0</v>
      </c>
      <c r="J644" t="s">
        <v>208</v>
      </c>
      <c r="K644" t="s">
        <v>209</v>
      </c>
      <c r="L644">
        <v>1.9801625000299999E-2</v>
      </c>
      <c r="M644" t="s">
        <v>14</v>
      </c>
    </row>
    <row r="645" spans="1:13" x14ac:dyDescent="0.35">
      <c r="A645" t="s">
        <v>1152</v>
      </c>
      <c r="B645" t="s">
        <v>1153</v>
      </c>
      <c r="C645" t="s">
        <v>13</v>
      </c>
      <c r="D645">
        <v>3</v>
      </c>
      <c r="E645">
        <v>3</v>
      </c>
      <c r="F645">
        <v>3</v>
      </c>
      <c r="G645">
        <v>0</v>
      </c>
      <c r="H645">
        <v>0</v>
      </c>
      <c r="I645">
        <v>0</v>
      </c>
      <c r="J645" t="s">
        <v>208</v>
      </c>
      <c r="K645" t="s">
        <v>1131</v>
      </c>
      <c r="L645">
        <v>1.05042499998E-2</v>
      </c>
      <c r="M645" t="s">
        <v>14</v>
      </c>
    </row>
    <row r="646" spans="1:13" x14ac:dyDescent="0.35">
      <c r="A646" t="s">
        <v>656</v>
      </c>
      <c r="B646" t="s">
        <v>657</v>
      </c>
      <c r="C646" t="s">
        <v>13</v>
      </c>
      <c r="D646">
        <v>1</v>
      </c>
      <c r="E646">
        <v>1</v>
      </c>
      <c r="F646">
        <v>1</v>
      </c>
      <c r="G646">
        <v>0</v>
      </c>
      <c r="H646">
        <v>0</v>
      </c>
      <c r="I646">
        <v>0</v>
      </c>
      <c r="J646" t="s">
        <v>122</v>
      </c>
      <c r="K646" t="s">
        <v>625</v>
      </c>
      <c r="L646">
        <v>2.1354374999799999E-2</v>
      </c>
      <c r="M646" t="s">
        <v>14</v>
      </c>
    </row>
    <row r="647" spans="1:13" x14ac:dyDescent="0.35">
      <c r="A647" t="s">
        <v>1125</v>
      </c>
      <c r="B647" t="s">
        <v>1126</v>
      </c>
      <c r="C647" t="s">
        <v>13</v>
      </c>
      <c r="D647">
        <v>1</v>
      </c>
      <c r="E647">
        <v>1</v>
      </c>
      <c r="F647">
        <v>1</v>
      </c>
      <c r="G647">
        <v>0</v>
      </c>
      <c r="H647">
        <v>0</v>
      </c>
      <c r="I647">
        <v>0</v>
      </c>
      <c r="J647" t="s">
        <v>7</v>
      </c>
      <c r="K647" t="s">
        <v>1116</v>
      </c>
      <c r="L647">
        <v>6.1432272501899997E-2</v>
      </c>
      <c r="M647" t="s">
        <v>14</v>
      </c>
    </row>
    <row r="648" spans="1:13" x14ac:dyDescent="0.35">
      <c r="A648" t="s">
        <v>648</v>
      </c>
      <c r="B648" t="s">
        <v>649</v>
      </c>
      <c r="C648" t="s">
        <v>13</v>
      </c>
      <c r="D648">
        <v>1</v>
      </c>
      <c r="E648">
        <v>1</v>
      </c>
      <c r="F648">
        <v>1</v>
      </c>
      <c r="G648">
        <v>0</v>
      </c>
      <c r="H648">
        <v>0</v>
      </c>
      <c r="I648">
        <v>0</v>
      </c>
      <c r="J648" t="s">
        <v>122</v>
      </c>
      <c r="K648" t="s">
        <v>625</v>
      </c>
      <c r="L648">
        <v>5.8640000501499999E-3</v>
      </c>
      <c r="M648" t="s">
        <v>14</v>
      </c>
    </row>
    <row r="649" spans="1:13" x14ac:dyDescent="0.35">
      <c r="A649" t="s">
        <v>874</v>
      </c>
      <c r="B649" t="s">
        <v>875</v>
      </c>
      <c r="C649" t="s">
        <v>13</v>
      </c>
      <c r="D649">
        <v>1</v>
      </c>
      <c r="E649">
        <v>1</v>
      </c>
      <c r="F649">
        <v>1</v>
      </c>
      <c r="G649">
        <v>0</v>
      </c>
      <c r="H649">
        <v>0</v>
      </c>
      <c r="I649">
        <v>0</v>
      </c>
      <c r="J649" t="s">
        <v>7</v>
      </c>
      <c r="K649" t="s">
        <v>857</v>
      </c>
      <c r="L649">
        <v>2.3075866187599998E-2</v>
      </c>
      <c r="M649" t="s">
        <v>14</v>
      </c>
    </row>
    <row r="650" spans="1:13" x14ac:dyDescent="0.35">
      <c r="A650" t="s">
        <v>499</v>
      </c>
      <c r="B650" t="s">
        <v>500</v>
      </c>
      <c r="C650" t="s">
        <v>13</v>
      </c>
      <c r="D650">
        <v>1</v>
      </c>
      <c r="E650">
        <v>1</v>
      </c>
      <c r="F650">
        <v>1</v>
      </c>
      <c r="G650">
        <v>0</v>
      </c>
      <c r="H650">
        <v>0</v>
      </c>
      <c r="I650">
        <v>0</v>
      </c>
      <c r="J650" t="s">
        <v>208</v>
      </c>
      <c r="K650" t="s">
        <v>461</v>
      </c>
      <c r="L650">
        <v>2.8758505814199999E-2</v>
      </c>
      <c r="M650" t="s">
        <v>14</v>
      </c>
    </row>
    <row r="651" spans="1:13" x14ac:dyDescent="0.35">
      <c r="A651" t="s">
        <v>928</v>
      </c>
      <c r="B651" t="s">
        <v>929</v>
      </c>
      <c r="C651" t="s">
        <v>13</v>
      </c>
      <c r="D651">
        <v>1</v>
      </c>
      <c r="E651">
        <v>1</v>
      </c>
      <c r="F651">
        <v>1</v>
      </c>
      <c r="G651">
        <v>0</v>
      </c>
      <c r="H651">
        <v>0</v>
      </c>
      <c r="I651">
        <v>0</v>
      </c>
      <c r="J651" t="s">
        <v>7</v>
      </c>
      <c r="K651" t="s">
        <v>913</v>
      </c>
      <c r="L651">
        <v>1.4577959087000001E-2</v>
      </c>
      <c r="M651" t="s">
        <v>14</v>
      </c>
    </row>
    <row r="652" spans="1:13" x14ac:dyDescent="0.35">
      <c r="A652" t="s">
        <v>407</v>
      </c>
      <c r="B652" t="s">
        <v>408</v>
      </c>
      <c r="C652" t="s">
        <v>13</v>
      </c>
      <c r="D652">
        <v>1</v>
      </c>
      <c r="E652">
        <v>1</v>
      </c>
      <c r="F652">
        <v>1</v>
      </c>
      <c r="G652">
        <v>0</v>
      </c>
      <c r="H652">
        <v>0</v>
      </c>
      <c r="I652">
        <v>0</v>
      </c>
      <c r="J652" t="s">
        <v>7</v>
      </c>
      <c r="K652" t="s">
        <v>394</v>
      </c>
      <c r="L652">
        <v>8.7367500001600002E-3</v>
      </c>
      <c r="M652" t="s">
        <v>14</v>
      </c>
    </row>
    <row r="653" spans="1:13" x14ac:dyDescent="0.35">
      <c r="A653" t="s">
        <v>901</v>
      </c>
      <c r="B653" t="s">
        <v>902</v>
      </c>
      <c r="C653" t="s">
        <v>13</v>
      </c>
      <c r="D653">
        <v>1</v>
      </c>
      <c r="E653">
        <v>1</v>
      </c>
      <c r="F653">
        <v>1</v>
      </c>
      <c r="G653">
        <v>0</v>
      </c>
      <c r="H653">
        <v>0</v>
      </c>
      <c r="I653">
        <v>0</v>
      </c>
      <c r="J653" t="s">
        <v>7</v>
      </c>
      <c r="K653" t="s">
        <v>888</v>
      </c>
      <c r="L653">
        <v>2.53516249994E-2</v>
      </c>
      <c r="M653" t="s">
        <v>14</v>
      </c>
    </row>
    <row r="654" spans="1:13" x14ac:dyDescent="0.35">
      <c r="A654" t="s">
        <v>501</v>
      </c>
      <c r="B654" t="s">
        <v>502</v>
      </c>
      <c r="C654" t="s">
        <v>13</v>
      </c>
      <c r="D654">
        <v>1</v>
      </c>
      <c r="E654">
        <v>1</v>
      </c>
      <c r="F654">
        <v>1</v>
      </c>
      <c r="G654">
        <v>0</v>
      </c>
      <c r="H654">
        <v>0</v>
      </c>
      <c r="I654">
        <v>0</v>
      </c>
      <c r="J654" t="s">
        <v>208</v>
      </c>
      <c r="K654" t="s">
        <v>461</v>
      </c>
      <c r="L654">
        <v>1.07291850004E-2</v>
      </c>
      <c r="M654" t="s">
        <v>14</v>
      </c>
    </row>
    <row r="655" spans="1:13" x14ac:dyDescent="0.35">
      <c r="A655" t="s">
        <v>1209</v>
      </c>
      <c r="B655" t="s">
        <v>1210</v>
      </c>
      <c r="C655" t="s">
        <v>13</v>
      </c>
      <c r="D655">
        <v>5</v>
      </c>
      <c r="E655">
        <v>5</v>
      </c>
      <c r="F655">
        <v>5</v>
      </c>
      <c r="G655">
        <v>0</v>
      </c>
      <c r="H655">
        <v>0</v>
      </c>
      <c r="I655">
        <v>0</v>
      </c>
      <c r="J655" t="s">
        <v>122</v>
      </c>
      <c r="K655" t="s">
        <v>1174</v>
      </c>
      <c r="L655">
        <v>2.3897691898499999E-2</v>
      </c>
      <c r="M655" t="s">
        <v>14</v>
      </c>
    </row>
    <row r="656" spans="1:13" x14ac:dyDescent="0.35">
      <c r="A656" t="s">
        <v>1032</v>
      </c>
      <c r="B656" t="s">
        <v>1029</v>
      </c>
      <c r="C656" t="s">
        <v>13</v>
      </c>
      <c r="D656">
        <v>1</v>
      </c>
      <c r="E656">
        <v>1</v>
      </c>
      <c r="F656">
        <v>1</v>
      </c>
      <c r="G656">
        <v>0</v>
      </c>
      <c r="H656">
        <v>0</v>
      </c>
      <c r="I656">
        <v>0</v>
      </c>
      <c r="J656" t="s">
        <v>391</v>
      </c>
      <c r="K656" t="s">
        <v>944</v>
      </c>
      <c r="L656">
        <v>4.0487632608999999E-2</v>
      </c>
      <c r="M656" t="s">
        <v>14</v>
      </c>
    </row>
    <row r="657" spans="1:13" x14ac:dyDescent="0.35">
      <c r="A657" t="s">
        <v>203</v>
      </c>
      <c r="B657" t="s">
        <v>190</v>
      </c>
      <c r="C657" t="s">
        <v>13</v>
      </c>
      <c r="D657">
        <v>1</v>
      </c>
      <c r="E657">
        <v>1</v>
      </c>
      <c r="F657">
        <v>1</v>
      </c>
      <c r="G657">
        <v>0</v>
      </c>
      <c r="H657">
        <v>0</v>
      </c>
      <c r="I657">
        <v>0</v>
      </c>
      <c r="J657" t="s">
        <v>122</v>
      </c>
      <c r="K657" t="s">
        <v>160</v>
      </c>
      <c r="L657">
        <v>2.2965378617000001E-2</v>
      </c>
      <c r="M657" t="s">
        <v>14</v>
      </c>
    </row>
    <row r="658" spans="1:13" x14ac:dyDescent="0.35">
      <c r="A658" t="s">
        <v>110</v>
      </c>
      <c r="B658" t="s">
        <v>111</v>
      </c>
      <c r="C658" t="s">
        <v>13</v>
      </c>
      <c r="D658">
        <v>1</v>
      </c>
      <c r="E658">
        <v>1</v>
      </c>
      <c r="F658">
        <v>1</v>
      </c>
      <c r="G658">
        <v>0</v>
      </c>
      <c r="H658">
        <v>0</v>
      </c>
      <c r="I658">
        <v>0</v>
      </c>
      <c r="J658" t="s">
        <v>7</v>
      </c>
      <c r="K658" t="s">
        <v>97</v>
      </c>
      <c r="L658">
        <v>0.15081739</v>
      </c>
      <c r="M658" t="s">
        <v>14</v>
      </c>
    </row>
    <row r="659" spans="1:13" x14ac:dyDescent="0.35">
      <c r="A659" t="s">
        <v>790</v>
      </c>
      <c r="B659" t="s">
        <v>791</v>
      </c>
      <c r="C659" t="s">
        <v>13</v>
      </c>
      <c r="D659">
        <v>1</v>
      </c>
      <c r="E659">
        <v>1</v>
      </c>
      <c r="F659">
        <v>1</v>
      </c>
      <c r="G659">
        <v>0</v>
      </c>
      <c r="H659">
        <v>0</v>
      </c>
      <c r="I659">
        <v>0</v>
      </c>
      <c r="J659" t="s">
        <v>122</v>
      </c>
      <c r="K659" t="s">
        <v>756</v>
      </c>
      <c r="L659">
        <v>2.9324820000300001E-2</v>
      </c>
      <c r="M659" t="s">
        <v>14</v>
      </c>
    </row>
    <row r="660" spans="1:13" x14ac:dyDescent="0.35">
      <c r="A660" t="s">
        <v>701</v>
      </c>
      <c r="B660" t="s">
        <v>702</v>
      </c>
      <c r="C660" t="s">
        <v>13</v>
      </c>
      <c r="D660">
        <v>1</v>
      </c>
      <c r="E660">
        <v>1</v>
      </c>
      <c r="F660">
        <v>1</v>
      </c>
      <c r="G660">
        <v>0</v>
      </c>
      <c r="H660">
        <v>0</v>
      </c>
      <c r="I660">
        <v>0</v>
      </c>
      <c r="J660" t="s">
        <v>122</v>
      </c>
      <c r="K660" t="s">
        <v>664</v>
      </c>
      <c r="L660">
        <v>3.0571775164799999E-2</v>
      </c>
      <c r="M660" t="s">
        <v>14</v>
      </c>
    </row>
    <row r="661" spans="1:13" x14ac:dyDescent="0.35">
      <c r="A661" t="s">
        <v>1127</v>
      </c>
      <c r="B661" t="s">
        <v>1128</v>
      </c>
      <c r="C661" t="s">
        <v>13</v>
      </c>
      <c r="D661">
        <v>-1</v>
      </c>
      <c r="E661">
        <v>-1</v>
      </c>
      <c r="F661">
        <v>-1</v>
      </c>
      <c r="G661">
        <v>0</v>
      </c>
      <c r="H661">
        <v>0</v>
      </c>
      <c r="I661">
        <v>0</v>
      </c>
      <c r="J661" t="s">
        <v>7</v>
      </c>
      <c r="K661" t="s">
        <v>1116</v>
      </c>
      <c r="L661">
        <v>0.57709895181100002</v>
      </c>
      <c r="M661" t="s">
        <v>14</v>
      </c>
    </row>
    <row r="662" spans="1:13" x14ac:dyDescent="0.35">
      <c r="A662" t="s">
        <v>85</v>
      </c>
      <c r="B662" t="s">
        <v>86</v>
      </c>
      <c r="C662" t="s">
        <v>13</v>
      </c>
      <c r="D662">
        <v>1</v>
      </c>
      <c r="E662">
        <v>1</v>
      </c>
      <c r="F662">
        <v>1</v>
      </c>
      <c r="G662">
        <v>0</v>
      </c>
      <c r="H662">
        <v>0</v>
      </c>
      <c r="I662">
        <v>0</v>
      </c>
      <c r="J662" t="s">
        <v>7</v>
      </c>
      <c r="K662" t="s">
        <v>69</v>
      </c>
      <c r="L662">
        <v>2.02171703E-2</v>
      </c>
      <c r="M662" t="s">
        <v>14</v>
      </c>
    </row>
    <row r="663" spans="1:13" x14ac:dyDescent="0.35">
      <c r="A663" t="s">
        <v>876</v>
      </c>
      <c r="B663" t="s">
        <v>877</v>
      </c>
      <c r="C663" t="s">
        <v>13</v>
      </c>
      <c r="D663">
        <v>1</v>
      </c>
      <c r="E663">
        <v>1</v>
      </c>
      <c r="F663">
        <v>1</v>
      </c>
      <c r="G663">
        <v>0</v>
      </c>
      <c r="H663">
        <v>0</v>
      </c>
      <c r="I663">
        <v>0</v>
      </c>
      <c r="J663" t="s">
        <v>7</v>
      </c>
      <c r="K663" t="s">
        <v>857</v>
      </c>
      <c r="L663">
        <v>3.7332489365300002E-2</v>
      </c>
      <c r="M663" t="s">
        <v>14</v>
      </c>
    </row>
    <row r="664" spans="1:13" x14ac:dyDescent="0.35">
      <c r="A664" t="s">
        <v>1500</v>
      </c>
      <c r="B664" t="s">
        <v>1501</v>
      </c>
      <c r="C664" t="s">
        <v>13</v>
      </c>
      <c r="D664">
        <v>1</v>
      </c>
      <c r="E664">
        <v>1</v>
      </c>
      <c r="F664">
        <v>0</v>
      </c>
      <c r="G664">
        <v>1</v>
      </c>
      <c r="H664">
        <v>0</v>
      </c>
      <c r="I664">
        <v>0</v>
      </c>
      <c r="J664" t="s">
        <v>122</v>
      </c>
      <c r="K664" t="s">
        <v>756</v>
      </c>
      <c r="L664">
        <v>2.9906188998199999E-2</v>
      </c>
      <c r="M664" t="s">
        <v>55</v>
      </c>
    </row>
    <row r="665" spans="1:13" x14ac:dyDescent="0.35">
      <c r="A665" t="s">
        <v>757</v>
      </c>
      <c r="B665" t="s">
        <v>758</v>
      </c>
      <c r="C665" t="s">
        <v>13</v>
      </c>
      <c r="D665">
        <v>1</v>
      </c>
      <c r="E665">
        <v>1</v>
      </c>
      <c r="F665">
        <v>1</v>
      </c>
      <c r="G665">
        <v>0</v>
      </c>
      <c r="H665">
        <v>0</v>
      </c>
      <c r="I665">
        <v>0</v>
      </c>
      <c r="J665" t="s">
        <v>122</v>
      </c>
      <c r="K665" t="s">
        <v>756</v>
      </c>
      <c r="L665">
        <v>4.4683125000899999E-2</v>
      </c>
      <c r="M665" t="s">
        <v>14</v>
      </c>
    </row>
    <row r="666" spans="1:13" x14ac:dyDescent="0.35">
      <c r="A666" t="s">
        <v>1170</v>
      </c>
      <c r="B666" t="s">
        <v>1171</v>
      </c>
      <c r="C666" t="s">
        <v>13</v>
      </c>
      <c r="D666">
        <v>-1</v>
      </c>
      <c r="E666">
        <v>-1</v>
      </c>
      <c r="F666">
        <v>-1</v>
      </c>
      <c r="G666">
        <v>0</v>
      </c>
      <c r="H666">
        <v>0</v>
      </c>
      <c r="I666">
        <v>0</v>
      </c>
      <c r="J666" t="s">
        <v>208</v>
      </c>
      <c r="K666" t="s">
        <v>1131</v>
      </c>
      <c r="L666">
        <v>1.2198499999999999E-2</v>
      </c>
      <c r="M666" t="s">
        <v>14</v>
      </c>
    </row>
    <row r="667" spans="1:13" x14ac:dyDescent="0.35">
      <c r="A667" t="s">
        <v>433</v>
      </c>
      <c r="B667" t="s">
        <v>434</v>
      </c>
      <c r="C667" t="s">
        <v>13</v>
      </c>
      <c r="D667">
        <v>2</v>
      </c>
      <c r="E667">
        <v>2</v>
      </c>
      <c r="F667">
        <v>2</v>
      </c>
      <c r="G667">
        <v>0</v>
      </c>
      <c r="H667">
        <v>0</v>
      </c>
      <c r="I667">
        <v>0</v>
      </c>
      <c r="J667" t="s">
        <v>7</v>
      </c>
      <c r="K667" t="s">
        <v>394</v>
      </c>
      <c r="L667">
        <v>2.1242503527600001E-2</v>
      </c>
      <c r="M667" t="s">
        <v>14</v>
      </c>
    </row>
    <row r="668" spans="1:13" x14ac:dyDescent="0.35">
      <c r="A668" t="s">
        <v>882</v>
      </c>
      <c r="B668" t="s">
        <v>883</v>
      </c>
      <c r="C668" t="s">
        <v>13</v>
      </c>
      <c r="D668">
        <v>1</v>
      </c>
      <c r="E668">
        <v>1</v>
      </c>
      <c r="F668">
        <v>1</v>
      </c>
      <c r="G668">
        <v>0</v>
      </c>
      <c r="H668">
        <v>0</v>
      </c>
      <c r="I668">
        <v>0</v>
      </c>
      <c r="J668" t="s">
        <v>7</v>
      </c>
      <c r="K668" t="s">
        <v>857</v>
      </c>
      <c r="L668">
        <v>3.3952750001600002E-2</v>
      </c>
      <c r="M668" t="s">
        <v>14</v>
      </c>
    </row>
    <row r="669" spans="1:13" x14ac:dyDescent="0.35">
      <c r="A669" t="s">
        <v>1416</v>
      </c>
      <c r="B669" t="s">
        <v>1417</v>
      </c>
      <c r="C669" t="s">
        <v>13</v>
      </c>
      <c r="D669">
        <v>1</v>
      </c>
      <c r="E669">
        <v>1</v>
      </c>
      <c r="F669">
        <v>1</v>
      </c>
      <c r="G669">
        <v>0</v>
      </c>
      <c r="H669">
        <v>0</v>
      </c>
      <c r="I669">
        <v>0</v>
      </c>
      <c r="J669" t="s">
        <v>208</v>
      </c>
      <c r="K669" t="s">
        <v>1391</v>
      </c>
      <c r="L669">
        <v>3.3883687499400003E-2</v>
      </c>
      <c r="M669" t="s">
        <v>14</v>
      </c>
    </row>
    <row r="670" spans="1:13" x14ac:dyDescent="0.35">
      <c r="A670" t="s">
        <v>619</v>
      </c>
      <c r="B670" t="s">
        <v>620</v>
      </c>
      <c r="C670" t="s">
        <v>13</v>
      </c>
      <c r="D670">
        <v>1</v>
      </c>
      <c r="E670">
        <v>1</v>
      </c>
      <c r="F670">
        <v>1</v>
      </c>
      <c r="G670">
        <v>0</v>
      </c>
      <c r="H670">
        <v>0</v>
      </c>
      <c r="I670">
        <v>0</v>
      </c>
      <c r="J670" t="s">
        <v>122</v>
      </c>
      <c r="K670" t="s">
        <v>576</v>
      </c>
      <c r="L670">
        <v>8.3012499994000004E-3</v>
      </c>
      <c r="M670" t="s">
        <v>14</v>
      </c>
    </row>
    <row r="671" spans="1:13" x14ac:dyDescent="0.35">
      <c r="A671" t="s">
        <v>989</v>
      </c>
      <c r="B671" t="s">
        <v>990</v>
      </c>
      <c r="C671" t="s">
        <v>13</v>
      </c>
      <c r="D671">
        <v>2</v>
      </c>
      <c r="E671">
        <v>2</v>
      </c>
      <c r="F671">
        <v>2</v>
      </c>
      <c r="G671">
        <v>0</v>
      </c>
      <c r="H671">
        <v>0</v>
      </c>
      <c r="I671">
        <v>0</v>
      </c>
      <c r="J671" t="s">
        <v>7</v>
      </c>
      <c r="K671" t="s">
        <v>944</v>
      </c>
      <c r="L671">
        <v>1.4926624999699999E-2</v>
      </c>
      <c r="M671" t="s">
        <v>14</v>
      </c>
    </row>
    <row r="672" spans="1:13" x14ac:dyDescent="0.35">
      <c r="A672" t="s">
        <v>1466</v>
      </c>
      <c r="B672" t="s">
        <v>1467</v>
      </c>
      <c r="C672" t="s">
        <v>13</v>
      </c>
      <c r="D672">
        <v>1</v>
      </c>
      <c r="E672">
        <v>1</v>
      </c>
      <c r="F672">
        <v>1</v>
      </c>
      <c r="G672">
        <v>0</v>
      </c>
      <c r="H672">
        <v>0</v>
      </c>
      <c r="I672">
        <v>0</v>
      </c>
      <c r="J672" t="s">
        <v>208</v>
      </c>
      <c r="K672" t="s">
        <v>1424</v>
      </c>
      <c r="L672">
        <v>2.2491823231500001E-2</v>
      </c>
      <c r="M672" t="s">
        <v>14</v>
      </c>
    </row>
    <row r="673" spans="1:13" x14ac:dyDescent="0.35">
      <c r="A673" t="s">
        <v>429</v>
      </c>
      <c r="B673" t="s">
        <v>430</v>
      </c>
      <c r="C673" t="s">
        <v>13</v>
      </c>
      <c r="D673">
        <v>1</v>
      </c>
      <c r="E673">
        <v>1</v>
      </c>
      <c r="F673">
        <v>1</v>
      </c>
      <c r="G673">
        <v>0</v>
      </c>
      <c r="H673">
        <v>0</v>
      </c>
      <c r="I673">
        <v>0</v>
      </c>
      <c r="J673" t="s">
        <v>7</v>
      </c>
      <c r="K673" t="s">
        <v>394</v>
      </c>
      <c r="L673">
        <v>4.5536625000100001E-2</v>
      </c>
      <c r="M673" t="s">
        <v>14</v>
      </c>
    </row>
    <row r="674" spans="1:13" x14ac:dyDescent="0.35">
      <c r="A674" t="s">
        <v>813</v>
      </c>
      <c r="B674" t="s">
        <v>814</v>
      </c>
      <c r="C674" t="s">
        <v>13</v>
      </c>
      <c r="D674">
        <v>1</v>
      </c>
      <c r="E674">
        <v>1</v>
      </c>
      <c r="F674">
        <v>1</v>
      </c>
      <c r="G674">
        <v>0</v>
      </c>
      <c r="H674">
        <v>0</v>
      </c>
      <c r="I674">
        <v>0</v>
      </c>
      <c r="J674" t="s">
        <v>7</v>
      </c>
      <c r="K674" t="s">
        <v>794</v>
      </c>
      <c r="L674">
        <v>5.4750299919400003E-2</v>
      </c>
      <c r="M674" t="s">
        <v>14</v>
      </c>
    </row>
    <row r="675" spans="1:13" x14ac:dyDescent="0.35">
      <c r="A675" t="s">
        <v>1299</v>
      </c>
      <c r="B675" t="s">
        <v>1300</v>
      </c>
      <c r="C675" t="s">
        <v>13</v>
      </c>
      <c r="D675">
        <v>4</v>
      </c>
      <c r="E675">
        <v>4</v>
      </c>
      <c r="F675">
        <v>4</v>
      </c>
      <c r="G675">
        <v>0</v>
      </c>
      <c r="H675">
        <v>0</v>
      </c>
      <c r="I675">
        <v>0</v>
      </c>
      <c r="J675" t="s">
        <v>391</v>
      </c>
      <c r="K675" t="s">
        <v>1252</v>
      </c>
      <c r="L675">
        <v>1.71083749989E-2</v>
      </c>
      <c r="M675" t="s">
        <v>14</v>
      </c>
    </row>
    <row r="676" spans="1:13" x14ac:dyDescent="0.35">
      <c r="A676" t="s">
        <v>112</v>
      </c>
      <c r="B676" t="s">
        <v>113</v>
      </c>
      <c r="C676" t="s">
        <v>13</v>
      </c>
      <c r="D676">
        <v>1</v>
      </c>
      <c r="E676">
        <v>1</v>
      </c>
      <c r="F676">
        <v>1</v>
      </c>
      <c r="G676">
        <v>0</v>
      </c>
      <c r="H676">
        <v>0</v>
      </c>
      <c r="I676">
        <v>0</v>
      </c>
      <c r="J676" t="s">
        <v>7</v>
      </c>
      <c r="K676" t="s">
        <v>97</v>
      </c>
      <c r="L676">
        <v>3.9608000000100001E-2</v>
      </c>
      <c r="M676" t="s">
        <v>14</v>
      </c>
    </row>
    <row r="677" spans="1:13" x14ac:dyDescent="0.35">
      <c r="A677" t="s">
        <v>1079</v>
      </c>
      <c r="B677" t="s">
        <v>1080</v>
      </c>
      <c r="C677" t="s">
        <v>13</v>
      </c>
      <c r="D677">
        <v>1</v>
      </c>
      <c r="E677">
        <v>1</v>
      </c>
      <c r="F677">
        <v>1</v>
      </c>
      <c r="G677">
        <v>0</v>
      </c>
      <c r="H677">
        <v>0</v>
      </c>
      <c r="I677">
        <v>0</v>
      </c>
      <c r="J677" t="s">
        <v>391</v>
      </c>
      <c r="K677" t="s">
        <v>1048</v>
      </c>
      <c r="L677">
        <v>3.2621688032600002E-2</v>
      </c>
      <c r="M677" t="s">
        <v>14</v>
      </c>
    </row>
    <row r="678" spans="1:13" x14ac:dyDescent="0.35">
      <c r="A678" t="s">
        <v>338</v>
      </c>
      <c r="B678" t="s">
        <v>339</v>
      </c>
      <c r="C678" t="s">
        <v>13</v>
      </c>
      <c r="D678">
        <v>1</v>
      </c>
      <c r="E678">
        <v>1</v>
      </c>
      <c r="F678">
        <v>1</v>
      </c>
      <c r="G678">
        <v>0</v>
      </c>
      <c r="H678">
        <v>0</v>
      </c>
      <c r="I678">
        <v>0</v>
      </c>
      <c r="J678" t="s">
        <v>122</v>
      </c>
      <c r="K678" t="s">
        <v>288</v>
      </c>
      <c r="L678">
        <v>3.1491941377499999E-2</v>
      </c>
      <c r="M678" t="s">
        <v>14</v>
      </c>
    </row>
    <row r="679" spans="1:13" x14ac:dyDescent="0.35">
      <c r="A679" t="s">
        <v>197</v>
      </c>
      <c r="B679" t="s">
        <v>198</v>
      </c>
      <c r="C679" t="s">
        <v>13</v>
      </c>
      <c r="D679">
        <v>1</v>
      </c>
      <c r="E679">
        <v>1</v>
      </c>
      <c r="F679">
        <v>1</v>
      </c>
      <c r="G679">
        <v>0</v>
      </c>
      <c r="H679">
        <v>0</v>
      </c>
      <c r="I679">
        <v>0</v>
      </c>
      <c r="J679" t="s">
        <v>122</v>
      </c>
      <c r="K679" t="s">
        <v>160</v>
      </c>
      <c r="L679">
        <v>4.3267250000799999E-2</v>
      </c>
      <c r="M679" t="s">
        <v>14</v>
      </c>
    </row>
    <row r="680" spans="1:13" x14ac:dyDescent="0.35">
      <c r="A680" t="s">
        <v>144</v>
      </c>
      <c r="B680" t="s">
        <v>145</v>
      </c>
      <c r="C680" t="s">
        <v>13</v>
      </c>
      <c r="D680">
        <v>1</v>
      </c>
      <c r="E680">
        <v>1</v>
      </c>
      <c r="F680">
        <v>1</v>
      </c>
      <c r="G680">
        <v>0</v>
      </c>
      <c r="H680">
        <v>0</v>
      </c>
      <c r="I680">
        <v>0</v>
      </c>
      <c r="J680" t="s">
        <v>122</v>
      </c>
      <c r="K680" t="s">
        <v>123</v>
      </c>
      <c r="L680">
        <v>0.102643749999</v>
      </c>
      <c r="M680" t="s">
        <v>14</v>
      </c>
    </row>
    <row r="681" spans="1:13" x14ac:dyDescent="0.35">
      <c r="A681" t="s">
        <v>144</v>
      </c>
      <c r="B681" t="s">
        <v>145</v>
      </c>
      <c r="C681" t="s">
        <v>13</v>
      </c>
      <c r="D681">
        <v>-1</v>
      </c>
      <c r="E681">
        <v>-1</v>
      </c>
      <c r="F681">
        <v>-1</v>
      </c>
      <c r="G681">
        <v>0</v>
      </c>
      <c r="H681">
        <v>0</v>
      </c>
      <c r="I681">
        <v>0</v>
      </c>
      <c r="J681" t="s">
        <v>122</v>
      </c>
      <c r="K681" t="s">
        <v>123</v>
      </c>
      <c r="L681">
        <v>0.102643749999</v>
      </c>
      <c r="M681" t="s">
        <v>14</v>
      </c>
    </row>
    <row r="682" spans="1:13" x14ac:dyDescent="0.35">
      <c r="A682" t="s">
        <v>660</v>
      </c>
      <c r="B682" t="s">
        <v>661</v>
      </c>
      <c r="C682" t="s">
        <v>13</v>
      </c>
      <c r="D682">
        <v>1</v>
      </c>
      <c r="E682">
        <v>1</v>
      </c>
      <c r="F682">
        <v>1</v>
      </c>
      <c r="G682">
        <v>0</v>
      </c>
      <c r="H682">
        <v>0</v>
      </c>
      <c r="I682">
        <v>0</v>
      </c>
      <c r="J682" t="s">
        <v>122</v>
      </c>
      <c r="K682" t="s">
        <v>625</v>
      </c>
      <c r="L682">
        <v>1.12558750018E-2</v>
      </c>
      <c r="M682" t="s">
        <v>14</v>
      </c>
    </row>
    <row r="683" spans="1:13" x14ac:dyDescent="0.35">
      <c r="A683" t="s">
        <v>377</v>
      </c>
      <c r="B683" t="s">
        <v>378</v>
      </c>
      <c r="C683" t="s">
        <v>13</v>
      </c>
      <c r="D683">
        <v>1</v>
      </c>
      <c r="E683">
        <v>1</v>
      </c>
      <c r="F683">
        <v>1</v>
      </c>
      <c r="G683">
        <v>0</v>
      </c>
      <c r="H683">
        <v>0</v>
      </c>
      <c r="I683">
        <v>0</v>
      </c>
      <c r="J683" t="s">
        <v>7</v>
      </c>
      <c r="K683" t="s">
        <v>346</v>
      </c>
      <c r="L683">
        <v>1.19042499997E-2</v>
      </c>
      <c r="M683" t="s">
        <v>14</v>
      </c>
    </row>
    <row r="684" spans="1:13" x14ac:dyDescent="0.35">
      <c r="A684" t="s">
        <v>736</v>
      </c>
      <c r="B684" t="s">
        <v>737</v>
      </c>
      <c r="C684" t="s">
        <v>13</v>
      </c>
      <c r="D684">
        <v>1</v>
      </c>
      <c r="E684">
        <v>1</v>
      </c>
      <c r="F684">
        <v>1</v>
      </c>
      <c r="G684">
        <v>0</v>
      </c>
      <c r="H684">
        <v>0</v>
      </c>
      <c r="I684">
        <v>0</v>
      </c>
      <c r="J684" t="s">
        <v>122</v>
      </c>
      <c r="K684" t="s">
        <v>713</v>
      </c>
      <c r="L684">
        <v>1.51136624996E-2</v>
      </c>
      <c r="M684" t="s">
        <v>14</v>
      </c>
    </row>
    <row r="685" spans="1:13" x14ac:dyDescent="0.35">
      <c r="A685" t="s">
        <v>852</v>
      </c>
      <c r="B685" t="s">
        <v>853</v>
      </c>
      <c r="C685" t="s">
        <v>13</v>
      </c>
      <c r="D685">
        <v>1</v>
      </c>
      <c r="E685">
        <v>1</v>
      </c>
      <c r="F685">
        <v>1</v>
      </c>
      <c r="G685">
        <v>0</v>
      </c>
      <c r="H685">
        <v>0</v>
      </c>
      <c r="I685">
        <v>0</v>
      </c>
      <c r="J685" t="s">
        <v>7</v>
      </c>
      <c r="K685" t="s">
        <v>831</v>
      </c>
      <c r="L685">
        <v>3.39707500006E-2</v>
      </c>
      <c r="M685" t="s">
        <v>854</v>
      </c>
    </row>
    <row r="686" spans="1:13" x14ac:dyDescent="0.35">
      <c r="A686" t="s">
        <v>705</v>
      </c>
      <c r="B686" t="s">
        <v>706</v>
      </c>
      <c r="C686" t="s">
        <v>13</v>
      </c>
      <c r="D686">
        <v>1</v>
      </c>
      <c r="E686">
        <v>1</v>
      </c>
      <c r="F686">
        <v>1</v>
      </c>
      <c r="G686">
        <v>0</v>
      </c>
      <c r="H686">
        <v>0</v>
      </c>
      <c r="I686">
        <v>0</v>
      </c>
      <c r="J686" t="s">
        <v>122</v>
      </c>
      <c r="K686" t="s">
        <v>664</v>
      </c>
      <c r="L686">
        <v>9.7944138834500007E-3</v>
      </c>
      <c r="M686" t="s">
        <v>14</v>
      </c>
    </row>
    <row r="687" spans="1:13" x14ac:dyDescent="0.35">
      <c r="A687" t="s">
        <v>779</v>
      </c>
      <c r="B687" t="s">
        <v>780</v>
      </c>
      <c r="C687" t="s">
        <v>13</v>
      </c>
      <c r="D687">
        <v>1</v>
      </c>
      <c r="E687">
        <v>1</v>
      </c>
      <c r="F687">
        <v>1</v>
      </c>
      <c r="G687">
        <v>0</v>
      </c>
      <c r="H687">
        <v>0</v>
      </c>
      <c r="I687">
        <v>0</v>
      </c>
      <c r="J687" t="s">
        <v>122</v>
      </c>
      <c r="K687" t="s">
        <v>756</v>
      </c>
      <c r="L687">
        <v>2.47215210292E-2</v>
      </c>
      <c r="M687" t="s">
        <v>14</v>
      </c>
    </row>
    <row r="688" spans="1:13" x14ac:dyDescent="0.35">
      <c r="A688" t="s">
        <v>740</v>
      </c>
      <c r="B688" t="s">
        <v>741</v>
      </c>
      <c r="C688" t="s">
        <v>13</v>
      </c>
      <c r="D688">
        <v>1</v>
      </c>
      <c r="E688">
        <v>1</v>
      </c>
      <c r="F688">
        <v>0</v>
      </c>
      <c r="G688">
        <v>1</v>
      </c>
      <c r="H688">
        <v>0</v>
      </c>
      <c r="I688">
        <v>0</v>
      </c>
      <c r="J688" t="s">
        <v>122</v>
      </c>
      <c r="K688" t="s">
        <v>713</v>
      </c>
      <c r="L688">
        <v>2.70018765004E-2</v>
      </c>
      <c r="M688" t="s">
        <v>55</v>
      </c>
    </row>
    <row r="689" spans="1:13" x14ac:dyDescent="0.35">
      <c r="A689" t="s">
        <v>1154</v>
      </c>
      <c r="B689" t="s">
        <v>1155</v>
      </c>
      <c r="C689" t="s">
        <v>13</v>
      </c>
      <c r="D689">
        <v>1</v>
      </c>
      <c r="E689">
        <v>1</v>
      </c>
      <c r="F689">
        <v>1</v>
      </c>
      <c r="G689">
        <v>0</v>
      </c>
      <c r="H689">
        <v>0</v>
      </c>
      <c r="I689">
        <v>0</v>
      </c>
      <c r="J689" t="s">
        <v>208</v>
      </c>
      <c r="K689" t="s">
        <v>1131</v>
      </c>
      <c r="L689">
        <v>1.2762750000600001E-2</v>
      </c>
      <c r="M689" t="s">
        <v>14</v>
      </c>
    </row>
    <row r="690" spans="1:13" x14ac:dyDescent="0.35">
      <c r="A690" t="s">
        <v>156</v>
      </c>
      <c r="B690" t="s">
        <v>157</v>
      </c>
      <c r="C690" t="s">
        <v>13</v>
      </c>
      <c r="D690">
        <v>-1</v>
      </c>
      <c r="E690">
        <v>-1</v>
      </c>
      <c r="F690">
        <v>-1</v>
      </c>
      <c r="G690">
        <v>0</v>
      </c>
      <c r="H690">
        <v>0</v>
      </c>
      <c r="I690">
        <v>0</v>
      </c>
      <c r="J690" t="s">
        <v>122</v>
      </c>
      <c r="K690" t="s">
        <v>123</v>
      </c>
      <c r="L690">
        <v>6.9204414999900002E-2</v>
      </c>
      <c r="M690" t="s">
        <v>14</v>
      </c>
    </row>
    <row r="691" spans="1:13" x14ac:dyDescent="0.35">
      <c r="A691" t="s">
        <v>1189</v>
      </c>
      <c r="B691" t="s">
        <v>1190</v>
      </c>
      <c r="C691" t="s">
        <v>13</v>
      </c>
      <c r="D691">
        <v>1</v>
      </c>
      <c r="E691">
        <v>1</v>
      </c>
      <c r="F691">
        <v>1</v>
      </c>
      <c r="G691">
        <v>0</v>
      </c>
      <c r="H691">
        <v>0</v>
      </c>
      <c r="I691">
        <v>0</v>
      </c>
      <c r="J691" t="s">
        <v>122</v>
      </c>
      <c r="K691" t="s">
        <v>1174</v>
      </c>
      <c r="L691">
        <v>4.29215202E-2</v>
      </c>
      <c r="M691" t="s">
        <v>14</v>
      </c>
    </row>
    <row r="692" spans="1:13" x14ac:dyDescent="0.35">
      <c r="A692" t="s">
        <v>570</v>
      </c>
      <c r="B692" t="s">
        <v>571</v>
      </c>
      <c r="C692" t="s">
        <v>13</v>
      </c>
      <c r="D692">
        <v>1</v>
      </c>
      <c r="E692">
        <v>1</v>
      </c>
      <c r="F692">
        <v>1</v>
      </c>
      <c r="G692">
        <v>0</v>
      </c>
      <c r="H692">
        <v>0</v>
      </c>
      <c r="I692">
        <v>0</v>
      </c>
      <c r="J692" t="s">
        <v>122</v>
      </c>
      <c r="K692" t="s">
        <v>549</v>
      </c>
      <c r="L692">
        <v>4.5195749999499997E-2</v>
      </c>
      <c r="M692" t="s">
        <v>14</v>
      </c>
    </row>
    <row r="693" spans="1:13" x14ac:dyDescent="0.35">
      <c r="A693" t="s">
        <v>427</v>
      </c>
      <c r="B693" t="s">
        <v>428</v>
      </c>
      <c r="C693" t="s">
        <v>13</v>
      </c>
      <c r="D693">
        <v>2</v>
      </c>
      <c r="E693">
        <v>2</v>
      </c>
      <c r="F693">
        <v>2</v>
      </c>
      <c r="G693">
        <v>0</v>
      </c>
      <c r="H693">
        <v>0</v>
      </c>
      <c r="I693">
        <v>0</v>
      </c>
      <c r="J693" t="s">
        <v>7</v>
      </c>
      <c r="K693" t="s">
        <v>394</v>
      </c>
      <c r="L693">
        <v>1.28625000008E-2</v>
      </c>
      <c r="M693" t="s">
        <v>14</v>
      </c>
    </row>
    <row r="694" spans="1:13" x14ac:dyDescent="0.35">
      <c r="A694" t="s">
        <v>823</v>
      </c>
      <c r="B694" t="s">
        <v>824</v>
      </c>
      <c r="C694" t="s">
        <v>13</v>
      </c>
      <c r="D694">
        <v>-1</v>
      </c>
      <c r="E694">
        <v>-1</v>
      </c>
      <c r="F694">
        <v>-1</v>
      </c>
      <c r="G694">
        <v>0</v>
      </c>
      <c r="H694">
        <v>0</v>
      </c>
      <c r="I694">
        <v>0</v>
      </c>
      <c r="J694" t="s">
        <v>7</v>
      </c>
      <c r="K694" t="s">
        <v>794</v>
      </c>
      <c r="L694">
        <v>3.84910318738E-2</v>
      </c>
      <c r="M694" t="s">
        <v>14</v>
      </c>
    </row>
    <row r="695" spans="1:13" x14ac:dyDescent="0.35">
      <c r="A695" t="s">
        <v>387</v>
      </c>
      <c r="B695" t="s">
        <v>388</v>
      </c>
      <c r="C695" t="s">
        <v>13</v>
      </c>
      <c r="D695">
        <v>-1</v>
      </c>
      <c r="E695">
        <v>-1</v>
      </c>
      <c r="F695">
        <v>-1</v>
      </c>
      <c r="G695">
        <v>0</v>
      </c>
      <c r="H695">
        <v>0</v>
      </c>
      <c r="I695">
        <v>0</v>
      </c>
      <c r="J695" t="s">
        <v>7</v>
      </c>
      <c r="K695" t="s">
        <v>346</v>
      </c>
      <c r="L695">
        <v>9.2523874997500005E-2</v>
      </c>
      <c r="M695" t="s">
        <v>14</v>
      </c>
    </row>
    <row r="696" spans="1:13" x14ac:dyDescent="0.35">
      <c r="A696" t="s">
        <v>787</v>
      </c>
      <c r="B696" t="s">
        <v>784</v>
      </c>
      <c r="C696" t="s">
        <v>13</v>
      </c>
      <c r="D696">
        <v>1</v>
      </c>
      <c r="E696">
        <v>1</v>
      </c>
      <c r="F696">
        <v>1</v>
      </c>
      <c r="G696">
        <v>0</v>
      </c>
      <c r="H696">
        <v>0</v>
      </c>
      <c r="I696">
        <v>0</v>
      </c>
      <c r="J696" t="s">
        <v>122</v>
      </c>
      <c r="K696" t="s">
        <v>756</v>
      </c>
      <c r="L696">
        <v>8.6126927499900002E-2</v>
      </c>
      <c r="M696" t="s">
        <v>14</v>
      </c>
    </row>
    <row r="697" spans="1:13" x14ac:dyDescent="0.35">
      <c r="A697" t="s">
        <v>246</v>
      </c>
      <c r="B697" t="s">
        <v>247</v>
      </c>
      <c r="C697" t="s">
        <v>13</v>
      </c>
      <c r="D697">
        <v>2</v>
      </c>
      <c r="E697">
        <v>2</v>
      </c>
      <c r="F697">
        <v>2</v>
      </c>
      <c r="G697">
        <v>0</v>
      </c>
      <c r="H697">
        <v>0</v>
      </c>
      <c r="I697">
        <v>0</v>
      </c>
      <c r="J697" t="s">
        <v>208</v>
      </c>
      <c r="K697" t="s">
        <v>209</v>
      </c>
      <c r="L697">
        <v>1.6189625000599998E-2</v>
      </c>
      <c r="M697" t="s">
        <v>14</v>
      </c>
    </row>
    <row r="698" spans="1:13" x14ac:dyDescent="0.35">
      <c r="A698" t="s">
        <v>114</v>
      </c>
      <c r="B698" t="s">
        <v>115</v>
      </c>
      <c r="C698" t="s">
        <v>13</v>
      </c>
      <c r="D698">
        <v>1</v>
      </c>
      <c r="E698">
        <v>1</v>
      </c>
      <c r="F698">
        <v>1</v>
      </c>
      <c r="G698">
        <v>0</v>
      </c>
      <c r="H698">
        <v>0</v>
      </c>
      <c r="I698">
        <v>0</v>
      </c>
      <c r="J698" t="s">
        <v>7</v>
      </c>
      <c r="K698" t="s">
        <v>97</v>
      </c>
      <c r="L698">
        <v>3.58013750001E-2</v>
      </c>
      <c r="M698" t="s">
        <v>14</v>
      </c>
    </row>
    <row r="699" spans="1:13" x14ac:dyDescent="0.35">
      <c r="A699" t="s">
        <v>825</v>
      </c>
      <c r="B699" t="s">
        <v>826</v>
      </c>
      <c r="C699" t="s">
        <v>13</v>
      </c>
      <c r="D699">
        <v>-1</v>
      </c>
      <c r="E699">
        <v>-1</v>
      </c>
      <c r="F699">
        <v>-1</v>
      </c>
      <c r="G699">
        <v>0</v>
      </c>
      <c r="H699">
        <v>0</v>
      </c>
      <c r="I699">
        <v>0</v>
      </c>
      <c r="J699" t="s">
        <v>7</v>
      </c>
      <c r="K699" t="s">
        <v>794</v>
      </c>
      <c r="L699">
        <v>4.0065181299699999E-2</v>
      </c>
      <c r="M699" t="s">
        <v>14</v>
      </c>
    </row>
    <row r="700" spans="1:13" x14ac:dyDescent="0.35">
      <c r="A700" t="s">
        <v>89</v>
      </c>
      <c r="B700" t="s">
        <v>90</v>
      </c>
      <c r="C700" t="s">
        <v>13</v>
      </c>
      <c r="D700">
        <v>1</v>
      </c>
      <c r="E700">
        <v>1</v>
      </c>
      <c r="F700">
        <v>1</v>
      </c>
      <c r="G700">
        <v>0</v>
      </c>
      <c r="H700">
        <v>0</v>
      </c>
      <c r="I700">
        <v>0</v>
      </c>
      <c r="J700" t="s">
        <v>7</v>
      </c>
      <c r="K700" t="s">
        <v>69</v>
      </c>
      <c r="L700">
        <v>0.15209670242199999</v>
      </c>
      <c r="M700" t="s">
        <v>14</v>
      </c>
    </row>
    <row r="701" spans="1:13" x14ac:dyDescent="0.35">
      <c r="A701" t="s">
        <v>89</v>
      </c>
      <c r="B701" t="s">
        <v>90</v>
      </c>
      <c r="C701" t="s">
        <v>13</v>
      </c>
      <c r="D701">
        <v>-1</v>
      </c>
      <c r="E701">
        <v>-1</v>
      </c>
      <c r="F701">
        <v>-1</v>
      </c>
      <c r="G701">
        <v>0</v>
      </c>
      <c r="H701">
        <v>0</v>
      </c>
      <c r="I701">
        <v>0</v>
      </c>
      <c r="J701" t="s">
        <v>7</v>
      </c>
      <c r="K701" t="s">
        <v>69</v>
      </c>
      <c r="L701">
        <v>0.15209670242199999</v>
      </c>
      <c r="M701" t="s">
        <v>14</v>
      </c>
    </row>
    <row r="702" spans="1:13" x14ac:dyDescent="0.35">
      <c r="A702" t="s">
        <v>1328</v>
      </c>
      <c r="B702" t="s">
        <v>1329</v>
      </c>
      <c r="C702" t="s">
        <v>13</v>
      </c>
      <c r="D702">
        <v>3</v>
      </c>
      <c r="E702">
        <v>3</v>
      </c>
      <c r="F702">
        <v>3</v>
      </c>
      <c r="G702">
        <v>0</v>
      </c>
      <c r="H702">
        <v>0</v>
      </c>
      <c r="I702">
        <v>0</v>
      </c>
      <c r="J702" t="s">
        <v>391</v>
      </c>
      <c r="K702" t="s">
        <v>1252</v>
      </c>
      <c r="L702">
        <v>2.5292461160800001E-2</v>
      </c>
      <c r="M702" t="s">
        <v>14</v>
      </c>
    </row>
    <row r="703" spans="1:13" x14ac:dyDescent="0.35">
      <c r="A703" t="s">
        <v>87</v>
      </c>
      <c r="B703" t="s">
        <v>88</v>
      </c>
      <c r="C703" t="s">
        <v>13</v>
      </c>
      <c r="D703">
        <v>1</v>
      </c>
      <c r="E703">
        <v>1</v>
      </c>
      <c r="F703">
        <v>1</v>
      </c>
      <c r="G703">
        <v>0</v>
      </c>
      <c r="H703">
        <v>0</v>
      </c>
      <c r="I703">
        <v>0</v>
      </c>
      <c r="J703" t="s">
        <v>7</v>
      </c>
      <c r="K703" t="s">
        <v>69</v>
      </c>
      <c r="L703">
        <v>5.59603824993E-2</v>
      </c>
      <c r="M703" t="s">
        <v>14</v>
      </c>
    </row>
    <row r="704" spans="1:13" x14ac:dyDescent="0.35">
      <c r="A704" t="s">
        <v>87</v>
      </c>
      <c r="B704" t="s">
        <v>88</v>
      </c>
      <c r="C704" t="s">
        <v>13</v>
      </c>
      <c r="D704">
        <v>-1</v>
      </c>
      <c r="E704">
        <v>-1</v>
      </c>
      <c r="F704">
        <v>-1</v>
      </c>
      <c r="G704">
        <v>0</v>
      </c>
      <c r="H704">
        <v>0</v>
      </c>
      <c r="I704">
        <v>0</v>
      </c>
      <c r="J704" t="s">
        <v>7</v>
      </c>
      <c r="K704" t="s">
        <v>69</v>
      </c>
      <c r="L704">
        <v>5.59603824993E-2</v>
      </c>
      <c r="M704" t="s">
        <v>14</v>
      </c>
    </row>
    <row r="705" spans="1:13" x14ac:dyDescent="0.35">
      <c r="A705" t="s">
        <v>971</v>
      </c>
      <c r="B705" t="s">
        <v>972</v>
      </c>
      <c r="C705" t="s">
        <v>13</v>
      </c>
      <c r="D705">
        <v>1</v>
      </c>
      <c r="E705">
        <v>1</v>
      </c>
      <c r="F705">
        <v>1</v>
      </c>
      <c r="G705">
        <v>0</v>
      </c>
      <c r="H705">
        <v>0</v>
      </c>
      <c r="I705">
        <v>0</v>
      </c>
      <c r="J705" t="s">
        <v>7</v>
      </c>
      <c r="K705" t="s">
        <v>944</v>
      </c>
      <c r="L705">
        <v>4.8841750001E-3</v>
      </c>
      <c r="M705" t="s">
        <v>14</v>
      </c>
    </row>
    <row r="706" spans="1:13" x14ac:dyDescent="0.35">
      <c r="A706" t="s">
        <v>1305</v>
      </c>
      <c r="B706" t="s">
        <v>1306</v>
      </c>
      <c r="C706" t="s">
        <v>13</v>
      </c>
      <c r="D706">
        <v>1</v>
      </c>
      <c r="E706">
        <v>1</v>
      </c>
      <c r="F706">
        <v>1</v>
      </c>
      <c r="G706">
        <v>0</v>
      </c>
      <c r="H706">
        <v>0</v>
      </c>
      <c r="I706">
        <v>0</v>
      </c>
      <c r="J706" t="s">
        <v>391</v>
      </c>
      <c r="K706" t="s">
        <v>1252</v>
      </c>
      <c r="L706">
        <v>1.17658750004E-2</v>
      </c>
      <c r="M706" t="s">
        <v>14</v>
      </c>
    </row>
    <row r="707" spans="1:13" x14ac:dyDescent="0.35">
      <c r="A707" t="s">
        <v>788</v>
      </c>
      <c r="B707" t="s">
        <v>789</v>
      </c>
      <c r="C707" t="s">
        <v>13</v>
      </c>
      <c r="D707">
        <v>1</v>
      </c>
      <c r="E707">
        <v>1</v>
      </c>
      <c r="F707">
        <v>1</v>
      </c>
      <c r="G707">
        <v>0</v>
      </c>
      <c r="H707">
        <v>0</v>
      </c>
      <c r="I707">
        <v>0</v>
      </c>
      <c r="J707" t="s">
        <v>122</v>
      </c>
      <c r="K707" t="s">
        <v>756</v>
      </c>
      <c r="L707">
        <v>3.7297048470200003E-2</v>
      </c>
      <c r="M707" t="s">
        <v>14</v>
      </c>
    </row>
    <row r="708" spans="1:13" x14ac:dyDescent="0.35">
      <c r="A708" t="s">
        <v>542</v>
      </c>
      <c r="B708" t="s">
        <v>543</v>
      </c>
      <c r="C708" t="s">
        <v>13</v>
      </c>
      <c r="D708">
        <v>3</v>
      </c>
      <c r="E708">
        <v>3</v>
      </c>
      <c r="F708">
        <v>3</v>
      </c>
      <c r="G708">
        <v>0</v>
      </c>
      <c r="H708">
        <v>0</v>
      </c>
      <c r="I708">
        <v>0</v>
      </c>
      <c r="J708" t="s">
        <v>208</v>
      </c>
      <c r="K708" t="s">
        <v>507</v>
      </c>
      <c r="L708">
        <v>1.08103256279E-2</v>
      </c>
      <c r="M708" t="s">
        <v>14</v>
      </c>
    </row>
    <row r="709" spans="1:13" x14ac:dyDescent="0.35">
      <c r="A709" t="s">
        <v>544</v>
      </c>
      <c r="B709" t="s">
        <v>545</v>
      </c>
      <c r="C709" t="s">
        <v>13</v>
      </c>
      <c r="D709">
        <v>3</v>
      </c>
      <c r="E709">
        <v>3</v>
      </c>
      <c r="F709">
        <v>3</v>
      </c>
      <c r="G709">
        <v>0</v>
      </c>
      <c r="H709">
        <v>0</v>
      </c>
      <c r="I709">
        <v>0</v>
      </c>
      <c r="J709" t="s">
        <v>208</v>
      </c>
      <c r="K709" t="s">
        <v>507</v>
      </c>
      <c r="L709">
        <v>1.3821459236599999E-2</v>
      </c>
      <c r="M709" t="s">
        <v>14</v>
      </c>
    </row>
    <row r="710" spans="1:13" x14ac:dyDescent="0.35">
      <c r="A710" t="s">
        <v>540</v>
      </c>
      <c r="B710" t="s">
        <v>541</v>
      </c>
      <c r="C710" t="s">
        <v>13</v>
      </c>
      <c r="D710">
        <v>1</v>
      </c>
      <c r="E710">
        <v>1</v>
      </c>
      <c r="F710">
        <v>1</v>
      </c>
      <c r="G710">
        <v>0</v>
      </c>
      <c r="H710">
        <v>0</v>
      </c>
      <c r="I710">
        <v>0</v>
      </c>
      <c r="J710" t="s">
        <v>208</v>
      </c>
      <c r="K710" t="s">
        <v>507</v>
      </c>
      <c r="L710">
        <v>3.0438374999100001E-2</v>
      </c>
      <c r="M710" t="s">
        <v>14</v>
      </c>
    </row>
    <row r="711" spans="1:13" x14ac:dyDescent="0.35">
      <c r="A711" t="s">
        <v>540</v>
      </c>
      <c r="B711" t="s">
        <v>541</v>
      </c>
      <c r="C711" t="s">
        <v>13</v>
      </c>
      <c r="D711">
        <v>1</v>
      </c>
      <c r="E711">
        <v>1</v>
      </c>
      <c r="F711">
        <v>1</v>
      </c>
      <c r="G711">
        <v>0</v>
      </c>
      <c r="H711">
        <v>0</v>
      </c>
      <c r="I711">
        <v>0</v>
      </c>
      <c r="J711" t="s">
        <v>208</v>
      </c>
      <c r="K711" t="s">
        <v>507</v>
      </c>
      <c r="L711">
        <v>3.0438374999100001E-2</v>
      </c>
      <c r="M711" t="s">
        <v>14</v>
      </c>
    </row>
    <row r="712" spans="1:13" x14ac:dyDescent="0.35">
      <c r="A712" t="s">
        <v>199</v>
      </c>
      <c r="B712" t="s">
        <v>200</v>
      </c>
      <c r="C712" t="s">
        <v>13</v>
      </c>
      <c r="D712">
        <v>1</v>
      </c>
      <c r="E712">
        <v>1</v>
      </c>
      <c r="F712">
        <v>1</v>
      </c>
      <c r="G712">
        <v>0</v>
      </c>
      <c r="H712">
        <v>0</v>
      </c>
      <c r="I712">
        <v>0</v>
      </c>
      <c r="J712" t="s">
        <v>122</v>
      </c>
      <c r="K712" t="s">
        <v>160</v>
      </c>
      <c r="L712">
        <v>5.3539250002299997E-2</v>
      </c>
      <c r="M712" t="s">
        <v>14</v>
      </c>
    </row>
    <row r="713" spans="1:13" x14ac:dyDescent="0.35">
      <c r="A713" t="s">
        <v>342</v>
      </c>
      <c r="B713" t="s">
        <v>343</v>
      </c>
      <c r="C713" t="s">
        <v>13</v>
      </c>
      <c r="D713">
        <v>-1</v>
      </c>
      <c r="E713">
        <v>-1</v>
      </c>
      <c r="F713">
        <v>-1</v>
      </c>
      <c r="G713">
        <v>0</v>
      </c>
      <c r="H713">
        <v>0</v>
      </c>
      <c r="I713">
        <v>0</v>
      </c>
      <c r="J713" t="s">
        <v>122</v>
      </c>
      <c r="K713" t="s">
        <v>288</v>
      </c>
      <c r="L713">
        <v>2.6564939005599999E-2</v>
      </c>
      <c r="M713" t="s">
        <v>14</v>
      </c>
    </row>
    <row r="714" spans="1:13" x14ac:dyDescent="0.35">
      <c r="A714" t="s">
        <v>431</v>
      </c>
      <c r="B714" t="s">
        <v>432</v>
      </c>
      <c r="C714" t="s">
        <v>13</v>
      </c>
      <c r="D714">
        <v>1</v>
      </c>
      <c r="E714">
        <v>1</v>
      </c>
      <c r="F714">
        <v>1</v>
      </c>
      <c r="G714">
        <v>0</v>
      </c>
      <c r="H714">
        <v>0</v>
      </c>
      <c r="I714">
        <v>0</v>
      </c>
      <c r="J714" t="s">
        <v>7</v>
      </c>
      <c r="K714" t="s">
        <v>394</v>
      </c>
      <c r="L714">
        <v>7.1876959060999997E-3</v>
      </c>
      <c r="M714" t="s">
        <v>14</v>
      </c>
    </row>
    <row r="715" spans="1:13" x14ac:dyDescent="0.35">
      <c r="A715" t="s">
        <v>1322</v>
      </c>
      <c r="B715" t="s">
        <v>1323</v>
      </c>
      <c r="C715" t="s">
        <v>13</v>
      </c>
      <c r="D715">
        <v>1</v>
      </c>
      <c r="E715">
        <v>1</v>
      </c>
      <c r="F715">
        <v>1</v>
      </c>
      <c r="G715">
        <v>0</v>
      </c>
      <c r="H715">
        <v>0</v>
      </c>
      <c r="I715">
        <v>0</v>
      </c>
      <c r="J715" t="s">
        <v>391</v>
      </c>
      <c r="K715" t="s">
        <v>1252</v>
      </c>
      <c r="L715">
        <v>8.86500951287E-3</v>
      </c>
      <c r="M715" t="s">
        <v>14</v>
      </c>
    </row>
    <row r="716" spans="1:13" x14ac:dyDescent="0.35">
      <c r="A716" t="s">
        <v>116</v>
      </c>
      <c r="B716" t="s">
        <v>117</v>
      </c>
      <c r="C716" t="s">
        <v>13</v>
      </c>
      <c r="D716">
        <v>1</v>
      </c>
      <c r="E716">
        <v>1</v>
      </c>
      <c r="F716">
        <v>1</v>
      </c>
      <c r="G716">
        <v>0</v>
      </c>
      <c r="H716">
        <v>0</v>
      </c>
      <c r="I716">
        <v>0</v>
      </c>
      <c r="J716" t="s">
        <v>7</v>
      </c>
      <c r="K716" t="s">
        <v>97</v>
      </c>
      <c r="L716">
        <v>2.2297099196700001E-2</v>
      </c>
      <c r="M716" t="s">
        <v>14</v>
      </c>
    </row>
    <row r="717" spans="1:13" x14ac:dyDescent="0.35">
      <c r="A717" t="s">
        <v>437</v>
      </c>
      <c r="B717" t="s">
        <v>438</v>
      </c>
      <c r="C717" t="s">
        <v>13</v>
      </c>
      <c r="D717">
        <v>1</v>
      </c>
      <c r="E717">
        <v>1</v>
      </c>
      <c r="F717">
        <v>1</v>
      </c>
      <c r="G717">
        <v>0</v>
      </c>
      <c r="H717">
        <v>0</v>
      </c>
      <c r="I717">
        <v>0</v>
      </c>
      <c r="J717" t="s">
        <v>7</v>
      </c>
      <c r="K717" t="s">
        <v>394</v>
      </c>
      <c r="L717">
        <v>6.6145624999499997E-2</v>
      </c>
      <c r="M717" t="s">
        <v>14</v>
      </c>
    </row>
    <row r="718" spans="1:13" x14ac:dyDescent="0.35">
      <c r="A718" t="s">
        <v>1522</v>
      </c>
      <c r="B718" t="s">
        <v>1523</v>
      </c>
      <c r="C718" t="s">
        <v>13</v>
      </c>
      <c r="D718">
        <v>249</v>
      </c>
      <c r="E718">
        <v>249</v>
      </c>
      <c r="F718">
        <v>249</v>
      </c>
      <c r="G718">
        <v>0</v>
      </c>
      <c r="H718">
        <v>0</v>
      </c>
      <c r="I718">
        <v>0</v>
      </c>
      <c r="J718" t="s">
        <v>391</v>
      </c>
      <c r="K718" t="s">
        <v>1252</v>
      </c>
      <c r="L718">
        <v>0</v>
      </c>
      <c r="M718" t="s">
        <v>14</v>
      </c>
    </row>
    <row r="719" spans="1:13" x14ac:dyDescent="0.35">
      <c r="A719" t="s">
        <v>538</v>
      </c>
      <c r="B719" t="s">
        <v>539</v>
      </c>
      <c r="C719" t="s">
        <v>13</v>
      </c>
      <c r="D719">
        <v>2</v>
      </c>
      <c r="E719">
        <v>2</v>
      </c>
      <c r="F719">
        <v>2</v>
      </c>
      <c r="G719">
        <v>0</v>
      </c>
      <c r="H719">
        <v>0</v>
      </c>
      <c r="I719">
        <v>0</v>
      </c>
      <c r="J719" t="s">
        <v>208</v>
      </c>
      <c r="K719" t="s">
        <v>507</v>
      </c>
      <c r="L719">
        <v>1.55258791367E-2</v>
      </c>
      <c r="M719" t="s">
        <v>14</v>
      </c>
    </row>
    <row r="720" spans="1:13" x14ac:dyDescent="0.35">
      <c r="A720" t="s">
        <v>323</v>
      </c>
      <c r="B720" t="s">
        <v>324</v>
      </c>
      <c r="C720" t="s">
        <v>13</v>
      </c>
      <c r="D720">
        <v>1</v>
      </c>
      <c r="E720">
        <v>1</v>
      </c>
      <c r="F720">
        <v>1</v>
      </c>
      <c r="G720">
        <v>0</v>
      </c>
      <c r="H720">
        <v>0</v>
      </c>
      <c r="I720">
        <v>0</v>
      </c>
      <c r="J720" t="s">
        <v>122</v>
      </c>
      <c r="K720" t="s">
        <v>288</v>
      </c>
      <c r="L720">
        <v>2.6366578933700001E-2</v>
      </c>
      <c r="M720" t="s">
        <v>14</v>
      </c>
    </row>
    <row r="721" spans="1:13" x14ac:dyDescent="0.35">
      <c r="A721" t="s">
        <v>283</v>
      </c>
      <c r="B721" t="s">
        <v>284</v>
      </c>
      <c r="C721" t="s">
        <v>13</v>
      </c>
      <c r="D721">
        <v>1</v>
      </c>
      <c r="E721">
        <v>1</v>
      </c>
      <c r="F721">
        <v>1</v>
      </c>
      <c r="G721">
        <v>0</v>
      </c>
      <c r="H721">
        <v>0</v>
      </c>
      <c r="I721">
        <v>0</v>
      </c>
      <c r="J721" t="s">
        <v>7</v>
      </c>
      <c r="K721" t="s">
        <v>260</v>
      </c>
      <c r="L721">
        <v>1.42298750008E-2</v>
      </c>
      <c r="M721" t="s">
        <v>14</v>
      </c>
    </row>
    <row r="722" spans="1:13" x14ac:dyDescent="0.35">
      <c r="A722" t="s">
        <v>1215</v>
      </c>
      <c r="B722" t="s">
        <v>1216</v>
      </c>
      <c r="C722" t="s">
        <v>13</v>
      </c>
      <c r="D722">
        <v>2</v>
      </c>
      <c r="E722">
        <v>2</v>
      </c>
      <c r="F722">
        <v>2</v>
      </c>
      <c r="G722">
        <v>0</v>
      </c>
      <c r="H722">
        <v>0</v>
      </c>
      <c r="I722">
        <v>0</v>
      </c>
      <c r="J722" t="s">
        <v>122</v>
      </c>
      <c r="K722" t="s">
        <v>1174</v>
      </c>
      <c r="L722">
        <v>1.53646249995E-2</v>
      </c>
      <c r="M722" t="s">
        <v>14</v>
      </c>
    </row>
    <row r="723" spans="1:13" x14ac:dyDescent="0.35">
      <c r="A723" t="s">
        <v>340</v>
      </c>
      <c r="B723" t="s">
        <v>341</v>
      </c>
      <c r="C723" t="s">
        <v>13</v>
      </c>
      <c r="D723">
        <v>1</v>
      </c>
      <c r="E723">
        <v>1</v>
      </c>
      <c r="F723">
        <v>1</v>
      </c>
      <c r="G723">
        <v>0</v>
      </c>
      <c r="H723">
        <v>0</v>
      </c>
      <c r="I723">
        <v>0</v>
      </c>
      <c r="J723" t="s">
        <v>122</v>
      </c>
      <c r="K723" t="s">
        <v>288</v>
      </c>
      <c r="L723">
        <v>5.4843207501000003E-2</v>
      </c>
      <c r="M723" t="s">
        <v>14</v>
      </c>
    </row>
    <row r="724" spans="1:13" x14ac:dyDescent="0.35">
      <c r="A724" t="s">
        <v>932</v>
      </c>
      <c r="B724" t="s">
        <v>933</v>
      </c>
      <c r="C724" t="s">
        <v>13</v>
      </c>
      <c r="D724">
        <v>4</v>
      </c>
      <c r="E724">
        <v>4</v>
      </c>
      <c r="F724">
        <v>4</v>
      </c>
      <c r="G724">
        <v>0</v>
      </c>
      <c r="H724">
        <v>0</v>
      </c>
      <c r="I724">
        <v>0</v>
      </c>
      <c r="J724" t="s">
        <v>7</v>
      </c>
      <c r="K724" t="s">
        <v>913</v>
      </c>
      <c r="L724">
        <v>2.7440750000699999E-2</v>
      </c>
      <c r="M724" t="s">
        <v>14</v>
      </c>
    </row>
    <row r="725" spans="1:13" x14ac:dyDescent="0.35">
      <c r="A725" t="s">
        <v>932</v>
      </c>
      <c r="B725" t="s">
        <v>933</v>
      </c>
      <c r="C725" t="s">
        <v>13</v>
      </c>
      <c r="D725">
        <v>3</v>
      </c>
      <c r="E725">
        <v>3</v>
      </c>
      <c r="F725">
        <v>3</v>
      </c>
      <c r="G725">
        <v>0</v>
      </c>
      <c r="H725">
        <v>0</v>
      </c>
      <c r="I725">
        <v>0</v>
      </c>
      <c r="J725" t="s">
        <v>7</v>
      </c>
      <c r="K725" t="s">
        <v>913</v>
      </c>
      <c r="L725">
        <v>2.7127235122E-2</v>
      </c>
      <c r="M725" t="s">
        <v>14</v>
      </c>
    </row>
    <row r="726" spans="1:13" x14ac:dyDescent="0.35">
      <c r="A726" t="s">
        <v>441</v>
      </c>
      <c r="B726" t="s">
        <v>442</v>
      </c>
      <c r="C726" t="s">
        <v>13</v>
      </c>
      <c r="D726">
        <v>1</v>
      </c>
      <c r="E726">
        <v>1</v>
      </c>
      <c r="F726">
        <v>1</v>
      </c>
      <c r="G726">
        <v>0</v>
      </c>
      <c r="H726">
        <v>0</v>
      </c>
      <c r="I726">
        <v>0</v>
      </c>
      <c r="J726" t="s">
        <v>7</v>
      </c>
      <c r="K726" t="s">
        <v>394</v>
      </c>
      <c r="L726">
        <v>2.5610750000500001E-2</v>
      </c>
      <c r="M726" t="s">
        <v>14</v>
      </c>
    </row>
    <row r="727" spans="1:13" x14ac:dyDescent="0.35">
      <c r="A727" t="s">
        <v>325</v>
      </c>
      <c r="B727" t="s">
        <v>326</v>
      </c>
      <c r="C727" t="s">
        <v>13</v>
      </c>
      <c r="D727">
        <v>1</v>
      </c>
      <c r="E727">
        <v>1</v>
      </c>
      <c r="F727">
        <v>1</v>
      </c>
      <c r="G727">
        <v>0</v>
      </c>
      <c r="H727">
        <v>0</v>
      </c>
      <c r="I727">
        <v>0</v>
      </c>
      <c r="J727" t="s">
        <v>122</v>
      </c>
      <c r="K727" t="s">
        <v>288</v>
      </c>
      <c r="L727">
        <v>7.2529700000099999E-3</v>
      </c>
      <c r="M727" t="s">
        <v>14</v>
      </c>
    </row>
    <row r="728" spans="1:13" x14ac:dyDescent="0.35">
      <c r="A728" t="s">
        <v>146</v>
      </c>
      <c r="B728" t="s">
        <v>147</v>
      </c>
      <c r="C728" t="s">
        <v>13</v>
      </c>
      <c r="D728">
        <v>2</v>
      </c>
      <c r="E728">
        <v>2</v>
      </c>
      <c r="F728">
        <v>2</v>
      </c>
      <c r="G728">
        <v>0</v>
      </c>
      <c r="H728">
        <v>0</v>
      </c>
      <c r="I728">
        <v>0</v>
      </c>
      <c r="J728" t="s">
        <v>122</v>
      </c>
      <c r="K728" t="s">
        <v>123</v>
      </c>
      <c r="L728">
        <v>0.19300890871699999</v>
      </c>
      <c r="M728" t="s">
        <v>14</v>
      </c>
    </row>
    <row r="729" spans="1:13" x14ac:dyDescent="0.35">
      <c r="A729" t="s">
        <v>250</v>
      </c>
      <c r="B729" t="s">
        <v>251</v>
      </c>
      <c r="C729" t="s">
        <v>13</v>
      </c>
      <c r="D729">
        <v>1</v>
      </c>
      <c r="E729">
        <v>1</v>
      </c>
      <c r="F729">
        <v>1</v>
      </c>
      <c r="G729">
        <v>0</v>
      </c>
      <c r="H729">
        <v>0</v>
      </c>
      <c r="I729">
        <v>0</v>
      </c>
      <c r="J729" t="s">
        <v>208</v>
      </c>
      <c r="K729" t="s">
        <v>209</v>
      </c>
      <c r="L729">
        <v>2.89732749837E-2</v>
      </c>
      <c r="M729" t="s">
        <v>14</v>
      </c>
    </row>
    <row r="730" spans="1:13" x14ac:dyDescent="0.35">
      <c r="A730" t="s">
        <v>1414</v>
      </c>
      <c r="B730" t="s">
        <v>1415</v>
      </c>
      <c r="C730" t="s">
        <v>13</v>
      </c>
      <c r="D730">
        <v>1</v>
      </c>
      <c r="E730">
        <v>1</v>
      </c>
      <c r="F730">
        <v>1</v>
      </c>
      <c r="G730">
        <v>0</v>
      </c>
      <c r="H730">
        <v>0</v>
      </c>
      <c r="I730">
        <v>0</v>
      </c>
      <c r="J730" t="s">
        <v>208</v>
      </c>
      <c r="K730" t="s">
        <v>1391</v>
      </c>
      <c r="L730">
        <v>3.4518088315099997E-2</v>
      </c>
      <c r="M730" t="s">
        <v>14</v>
      </c>
    </row>
    <row r="731" spans="1:13" x14ac:dyDescent="0.35">
      <c r="A731" t="s">
        <v>817</v>
      </c>
      <c r="B731" t="s">
        <v>818</v>
      </c>
      <c r="C731" t="s">
        <v>13</v>
      </c>
      <c r="D731">
        <v>2</v>
      </c>
      <c r="E731">
        <v>2</v>
      </c>
      <c r="F731">
        <v>2</v>
      </c>
      <c r="G731">
        <v>0</v>
      </c>
      <c r="H731">
        <v>0</v>
      </c>
      <c r="I731">
        <v>0</v>
      </c>
      <c r="J731" t="s">
        <v>7</v>
      </c>
      <c r="K731" t="s">
        <v>794</v>
      </c>
      <c r="L731">
        <v>4.9580709144999999E-2</v>
      </c>
      <c r="M731" t="s">
        <v>14</v>
      </c>
    </row>
    <row r="732" spans="1:13" x14ac:dyDescent="0.35">
      <c r="A732" t="s">
        <v>1412</v>
      </c>
      <c r="B732" t="s">
        <v>1413</v>
      </c>
      <c r="C732" t="s">
        <v>13</v>
      </c>
      <c r="D732">
        <v>1</v>
      </c>
      <c r="E732">
        <v>1</v>
      </c>
      <c r="F732">
        <v>1</v>
      </c>
      <c r="G732">
        <v>0</v>
      </c>
      <c r="H732">
        <v>0</v>
      </c>
      <c r="I732">
        <v>0</v>
      </c>
      <c r="J732" t="s">
        <v>208</v>
      </c>
      <c r="K732" t="s">
        <v>1391</v>
      </c>
      <c r="L732">
        <v>6.3598749999000002E-3</v>
      </c>
      <c r="M732" t="s">
        <v>14</v>
      </c>
    </row>
    <row r="733" spans="1:13" x14ac:dyDescent="0.35">
      <c r="A733" t="s">
        <v>1356</v>
      </c>
      <c r="B733" t="s">
        <v>1357</v>
      </c>
      <c r="C733" t="s">
        <v>13</v>
      </c>
      <c r="D733">
        <v>1</v>
      </c>
      <c r="E733">
        <v>1</v>
      </c>
      <c r="F733">
        <v>1</v>
      </c>
      <c r="G733">
        <v>0</v>
      </c>
      <c r="H733">
        <v>0</v>
      </c>
      <c r="I733">
        <v>0</v>
      </c>
      <c r="J733" t="s">
        <v>208</v>
      </c>
      <c r="K733" t="s">
        <v>1334</v>
      </c>
      <c r="L733">
        <v>2.0263334646100001E-2</v>
      </c>
      <c r="M733" t="s">
        <v>14</v>
      </c>
    </row>
    <row r="734" spans="1:13" x14ac:dyDescent="0.35">
      <c r="A734" t="s">
        <v>940</v>
      </c>
      <c r="B734" t="s">
        <v>941</v>
      </c>
      <c r="C734" t="s">
        <v>13</v>
      </c>
      <c r="D734">
        <v>-1</v>
      </c>
      <c r="E734">
        <v>-1</v>
      </c>
      <c r="F734">
        <v>-1</v>
      </c>
      <c r="G734">
        <v>0</v>
      </c>
      <c r="H734">
        <v>0</v>
      </c>
      <c r="I734">
        <v>0</v>
      </c>
      <c r="J734" t="s">
        <v>7</v>
      </c>
      <c r="K734" t="s">
        <v>913</v>
      </c>
      <c r="L734">
        <v>2.88362074009E-2</v>
      </c>
      <c r="M734" t="s">
        <v>14</v>
      </c>
    </row>
    <row r="735" spans="1:13" x14ac:dyDescent="0.35">
      <c r="A735" t="s">
        <v>650</v>
      </c>
      <c r="B735" t="s">
        <v>651</v>
      </c>
      <c r="C735" t="s">
        <v>13</v>
      </c>
      <c r="D735">
        <v>2</v>
      </c>
      <c r="E735">
        <v>2</v>
      </c>
      <c r="F735">
        <v>2</v>
      </c>
      <c r="G735">
        <v>0</v>
      </c>
      <c r="H735">
        <v>0</v>
      </c>
      <c r="I735">
        <v>0</v>
      </c>
      <c r="J735" t="s">
        <v>122</v>
      </c>
      <c r="K735" t="s">
        <v>625</v>
      </c>
      <c r="L735">
        <v>2.6425592097099999E-2</v>
      </c>
      <c r="M735" t="s">
        <v>14</v>
      </c>
    </row>
    <row r="736" spans="1:13" x14ac:dyDescent="0.35">
      <c r="A736" t="s">
        <v>703</v>
      </c>
      <c r="B736" t="s">
        <v>704</v>
      </c>
      <c r="C736" t="s">
        <v>13</v>
      </c>
      <c r="D736">
        <v>1</v>
      </c>
      <c r="E736">
        <v>1</v>
      </c>
      <c r="F736">
        <v>1</v>
      </c>
      <c r="G736">
        <v>0</v>
      </c>
      <c r="H736">
        <v>0</v>
      </c>
      <c r="I736">
        <v>0</v>
      </c>
      <c r="J736" t="s">
        <v>122</v>
      </c>
      <c r="K736" t="s">
        <v>664</v>
      </c>
      <c r="L736">
        <v>3.8605499998499999E-2</v>
      </c>
      <c r="M736" t="s">
        <v>14</v>
      </c>
    </row>
    <row r="737" spans="1:13" x14ac:dyDescent="0.35">
      <c r="A737" t="s">
        <v>1410</v>
      </c>
      <c r="B737" t="s">
        <v>1411</v>
      </c>
      <c r="C737" t="s">
        <v>13</v>
      </c>
      <c r="D737">
        <v>1</v>
      </c>
      <c r="E737">
        <v>1</v>
      </c>
      <c r="F737">
        <v>1</v>
      </c>
      <c r="G737">
        <v>0</v>
      </c>
      <c r="H737">
        <v>0</v>
      </c>
      <c r="I737">
        <v>0</v>
      </c>
      <c r="J737" t="s">
        <v>208</v>
      </c>
      <c r="K737" t="s">
        <v>1391</v>
      </c>
      <c r="L737">
        <v>2.4183749999500001E-2</v>
      </c>
      <c r="M737" t="s">
        <v>14</v>
      </c>
    </row>
    <row r="738" spans="1:13" x14ac:dyDescent="0.35">
      <c r="A738" t="s">
        <v>332</v>
      </c>
      <c r="B738" t="s">
        <v>333</v>
      </c>
      <c r="C738" t="s">
        <v>13</v>
      </c>
      <c r="D738">
        <v>2</v>
      </c>
      <c r="E738">
        <v>2</v>
      </c>
      <c r="F738">
        <v>2</v>
      </c>
      <c r="G738">
        <v>0</v>
      </c>
      <c r="H738">
        <v>0</v>
      </c>
      <c r="I738">
        <v>0</v>
      </c>
      <c r="J738" t="s">
        <v>122</v>
      </c>
      <c r="K738" t="s">
        <v>288</v>
      </c>
      <c r="L738">
        <v>3.3263361301000001E-2</v>
      </c>
      <c r="M738" t="s">
        <v>14</v>
      </c>
    </row>
    <row r="739" spans="1:13" x14ac:dyDescent="0.35">
      <c r="A739" t="s">
        <v>884</v>
      </c>
      <c r="B739" t="s">
        <v>885</v>
      </c>
      <c r="C739" t="s">
        <v>13</v>
      </c>
      <c r="D739">
        <v>-1</v>
      </c>
      <c r="E739">
        <v>-1</v>
      </c>
      <c r="F739">
        <v>-1</v>
      </c>
      <c r="G739">
        <v>0</v>
      </c>
      <c r="H739">
        <v>0</v>
      </c>
      <c r="I739">
        <v>0</v>
      </c>
      <c r="J739" t="s">
        <v>7</v>
      </c>
      <c r="K739" t="s">
        <v>857</v>
      </c>
      <c r="L739">
        <v>2.6381624999699999E-2</v>
      </c>
      <c r="M739" t="s">
        <v>14</v>
      </c>
    </row>
    <row r="740" spans="1:13" x14ac:dyDescent="0.35">
      <c r="A740" t="s">
        <v>154</v>
      </c>
      <c r="B740" t="s">
        <v>155</v>
      </c>
      <c r="C740" t="s">
        <v>13</v>
      </c>
      <c r="D740">
        <v>1</v>
      </c>
      <c r="E740">
        <v>1</v>
      </c>
      <c r="F740">
        <v>1</v>
      </c>
      <c r="G740">
        <v>0</v>
      </c>
      <c r="H740">
        <v>0</v>
      </c>
      <c r="I740">
        <v>0</v>
      </c>
      <c r="J740" t="s">
        <v>122</v>
      </c>
      <c r="K740" t="s">
        <v>123</v>
      </c>
      <c r="L740">
        <v>1.6984432511699999E-2</v>
      </c>
      <c r="M740" t="s">
        <v>14</v>
      </c>
    </row>
    <row r="741" spans="1:13" x14ac:dyDescent="0.35">
      <c r="A741" t="s">
        <v>138</v>
      </c>
      <c r="B741" t="s">
        <v>139</v>
      </c>
      <c r="C741" t="s">
        <v>13</v>
      </c>
      <c r="D741">
        <v>1</v>
      </c>
      <c r="E741">
        <v>1</v>
      </c>
      <c r="F741">
        <v>0</v>
      </c>
      <c r="G741">
        <v>1</v>
      </c>
      <c r="H741">
        <v>0</v>
      </c>
      <c r="I741">
        <v>0</v>
      </c>
      <c r="J741" t="s">
        <v>122</v>
      </c>
      <c r="K741" t="s">
        <v>123</v>
      </c>
      <c r="L741">
        <v>5.6032974000599998E-2</v>
      </c>
      <c r="M741" t="s">
        <v>55</v>
      </c>
    </row>
    <row r="742" spans="1:13" x14ac:dyDescent="0.35">
      <c r="A742" t="s">
        <v>1213</v>
      </c>
      <c r="B742" t="s">
        <v>1214</v>
      </c>
      <c r="C742" t="s">
        <v>13</v>
      </c>
      <c r="D742">
        <v>1</v>
      </c>
      <c r="E742">
        <v>1</v>
      </c>
      <c r="F742">
        <v>1</v>
      </c>
      <c r="G742">
        <v>0</v>
      </c>
      <c r="H742">
        <v>0</v>
      </c>
      <c r="I742">
        <v>0</v>
      </c>
      <c r="J742" t="s">
        <v>122</v>
      </c>
      <c r="K742" t="s">
        <v>1174</v>
      </c>
      <c r="L742">
        <v>9.6917178820599997E-2</v>
      </c>
      <c r="M742" t="s">
        <v>14</v>
      </c>
    </row>
    <row r="743" spans="1:13" x14ac:dyDescent="0.35">
      <c r="A743" t="s">
        <v>248</v>
      </c>
      <c r="B743" t="s">
        <v>249</v>
      </c>
      <c r="C743" t="s">
        <v>13</v>
      </c>
      <c r="D743">
        <v>1</v>
      </c>
      <c r="E743">
        <v>1</v>
      </c>
      <c r="F743">
        <v>0</v>
      </c>
      <c r="G743">
        <v>1</v>
      </c>
      <c r="H743">
        <v>0</v>
      </c>
      <c r="I743">
        <v>0</v>
      </c>
      <c r="J743" t="s">
        <v>208</v>
      </c>
      <c r="K743" t="s">
        <v>209</v>
      </c>
      <c r="L743">
        <v>4.8451874999999998E-2</v>
      </c>
      <c r="M743" t="s">
        <v>55</v>
      </c>
    </row>
    <row r="744" spans="1:13" x14ac:dyDescent="0.35">
      <c r="A744" t="s">
        <v>930</v>
      </c>
      <c r="B744" t="s">
        <v>931</v>
      </c>
      <c r="C744" t="s">
        <v>13</v>
      </c>
      <c r="D744">
        <v>1</v>
      </c>
      <c r="E744">
        <v>1</v>
      </c>
      <c r="F744">
        <v>1</v>
      </c>
      <c r="G744">
        <v>0</v>
      </c>
      <c r="H744">
        <v>0</v>
      </c>
      <c r="I744">
        <v>0</v>
      </c>
      <c r="J744" t="s">
        <v>7</v>
      </c>
      <c r="K744" t="s">
        <v>913</v>
      </c>
      <c r="L744">
        <v>4.8026250002900003E-3</v>
      </c>
      <c r="M744" t="s">
        <v>14</v>
      </c>
    </row>
    <row r="745" spans="1:13" x14ac:dyDescent="0.35">
      <c r="A745" t="s">
        <v>244</v>
      </c>
      <c r="B745" t="s">
        <v>245</v>
      </c>
      <c r="C745" t="s">
        <v>13</v>
      </c>
      <c r="D745">
        <v>2</v>
      </c>
      <c r="E745">
        <v>2</v>
      </c>
      <c r="F745">
        <v>2</v>
      </c>
      <c r="G745">
        <v>0</v>
      </c>
      <c r="H745">
        <v>0</v>
      </c>
      <c r="I745">
        <v>0</v>
      </c>
      <c r="J745" t="s">
        <v>208</v>
      </c>
      <c r="K745" t="s">
        <v>209</v>
      </c>
      <c r="L745">
        <v>2.1741048192300001E-2</v>
      </c>
      <c r="M745" t="s">
        <v>14</v>
      </c>
    </row>
    <row r="746" spans="1:13" x14ac:dyDescent="0.35">
      <c r="A746" t="s">
        <v>1156</v>
      </c>
      <c r="B746" t="s">
        <v>1157</v>
      </c>
      <c r="C746" t="s">
        <v>13</v>
      </c>
      <c r="D746">
        <v>1</v>
      </c>
      <c r="E746">
        <v>1</v>
      </c>
      <c r="F746">
        <v>1</v>
      </c>
      <c r="G746">
        <v>0</v>
      </c>
      <c r="H746">
        <v>0</v>
      </c>
      <c r="I746">
        <v>0</v>
      </c>
      <c r="J746" t="s">
        <v>208</v>
      </c>
      <c r="K746" t="s">
        <v>1131</v>
      </c>
      <c r="L746">
        <v>1.00516139221E-2</v>
      </c>
      <c r="M746" t="s">
        <v>14</v>
      </c>
    </row>
    <row r="747" spans="1:13" x14ac:dyDescent="0.35">
      <c r="A747" t="s">
        <v>439</v>
      </c>
      <c r="B747" t="s">
        <v>440</v>
      </c>
      <c r="C747" t="s">
        <v>13</v>
      </c>
      <c r="D747">
        <v>2</v>
      </c>
      <c r="E747">
        <v>2</v>
      </c>
      <c r="F747">
        <v>2</v>
      </c>
      <c r="G747">
        <v>0</v>
      </c>
      <c r="H747">
        <v>0</v>
      </c>
      <c r="I747">
        <v>0</v>
      </c>
      <c r="J747" t="s">
        <v>7</v>
      </c>
      <c r="K747" t="s">
        <v>394</v>
      </c>
      <c r="L747">
        <v>2.5753863815899999E-2</v>
      </c>
      <c r="M747" t="s">
        <v>14</v>
      </c>
    </row>
    <row r="748" spans="1:13" x14ac:dyDescent="0.35">
      <c r="A748" t="s">
        <v>993</v>
      </c>
      <c r="B748" t="s">
        <v>994</v>
      </c>
      <c r="C748" t="s">
        <v>13</v>
      </c>
      <c r="D748">
        <v>-1</v>
      </c>
      <c r="E748">
        <v>-1</v>
      </c>
      <c r="F748">
        <v>-1</v>
      </c>
      <c r="G748">
        <v>0</v>
      </c>
      <c r="H748">
        <v>0</v>
      </c>
      <c r="I748">
        <v>0</v>
      </c>
      <c r="J748" t="s">
        <v>7</v>
      </c>
      <c r="K748" t="s">
        <v>944</v>
      </c>
      <c r="L748">
        <v>2.6333375000599998E-2</v>
      </c>
      <c r="M748" t="s">
        <v>14</v>
      </c>
    </row>
    <row r="749" spans="1:13" x14ac:dyDescent="0.35">
      <c r="A749" t="s">
        <v>1160</v>
      </c>
      <c r="B749" t="s">
        <v>1161</v>
      </c>
      <c r="C749" t="s">
        <v>13</v>
      </c>
      <c r="D749">
        <v>1</v>
      </c>
      <c r="E749">
        <v>1</v>
      </c>
      <c r="F749">
        <v>1</v>
      </c>
      <c r="G749">
        <v>0</v>
      </c>
      <c r="H749">
        <v>0</v>
      </c>
      <c r="I749">
        <v>0</v>
      </c>
      <c r="J749" t="s">
        <v>208</v>
      </c>
      <c r="K749" t="s">
        <v>1131</v>
      </c>
      <c r="L749">
        <v>8.8297499999700005E-3</v>
      </c>
      <c r="M749" t="s">
        <v>14</v>
      </c>
    </row>
    <row r="750" spans="1:13" x14ac:dyDescent="0.35">
      <c r="A750" t="s">
        <v>1211</v>
      </c>
      <c r="B750" t="s">
        <v>1212</v>
      </c>
      <c r="C750" t="s">
        <v>13</v>
      </c>
      <c r="D750">
        <v>2</v>
      </c>
      <c r="E750">
        <v>2</v>
      </c>
      <c r="F750">
        <v>2</v>
      </c>
      <c r="G750">
        <v>0</v>
      </c>
      <c r="H750">
        <v>0</v>
      </c>
      <c r="I750">
        <v>0</v>
      </c>
      <c r="J750" t="s">
        <v>122</v>
      </c>
      <c r="K750" t="s">
        <v>1174</v>
      </c>
      <c r="L750">
        <v>1.48508749994E-2</v>
      </c>
      <c r="M750" t="s">
        <v>14</v>
      </c>
    </row>
    <row r="751" spans="1:13" x14ac:dyDescent="0.35">
      <c r="A751" t="s">
        <v>1354</v>
      </c>
      <c r="B751" t="s">
        <v>1355</v>
      </c>
      <c r="C751" t="s">
        <v>13</v>
      </c>
      <c r="D751">
        <v>1</v>
      </c>
      <c r="E751">
        <v>1</v>
      </c>
      <c r="F751">
        <v>1</v>
      </c>
      <c r="G751">
        <v>0</v>
      </c>
      <c r="H751">
        <v>0</v>
      </c>
      <c r="I751">
        <v>0</v>
      </c>
      <c r="J751" t="s">
        <v>208</v>
      </c>
      <c r="K751" t="s">
        <v>1334</v>
      </c>
      <c r="L751">
        <v>3.7915112135199998E-2</v>
      </c>
      <c r="M751" t="s">
        <v>14</v>
      </c>
    </row>
    <row r="752" spans="1:13" x14ac:dyDescent="0.35">
      <c r="A752" t="s">
        <v>1110</v>
      </c>
      <c r="B752" t="s">
        <v>1111</v>
      </c>
      <c r="C752" t="s">
        <v>13</v>
      </c>
      <c r="D752">
        <v>-1</v>
      </c>
      <c r="E752">
        <v>-1</v>
      </c>
      <c r="F752">
        <v>-1</v>
      </c>
      <c r="G752">
        <v>0</v>
      </c>
      <c r="H752">
        <v>0</v>
      </c>
      <c r="I752">
        <v>0</v>
      </c>
      <c r="J752" t="s">
        <v>208</v>
      </c>
      <c r="K752" t="s">
        <v>1048</v>
      </c>
      <c r="L752">
        <v>9.1756250008000004E-3</v>
      </c>
      <c r="M752" t="s">
        <v>14</v>
      </c>
    </row>
    <row r="753" spans="1:13" x14ac:dyDescent="0.35">
      <c r="A753" t="s">
        <v>204</v>
      </c>
      <c r="B753" t="s">
        <v>205</v>
      </c>
      <c r="C753" t="s">
        <v>13</v>
      </c>
      <c r="D753">
        <v>-1</v>
      </c>
      <c r="E753">
        <v>-1</v>
      </c>
      <c r="F753">
        <v>-1</v>
      </c>
      <c r="G753">
        <v>0</v>
      </c>
      <c r="H753">
        <v>0</v>
      </c>
      <c r="I753">
        <v>0</v>
      </c>
      <c r="J753" t="s">
        <v>122</v>
      </c>
      <c r="K753" t="s">
        <v>160</v>
      </c>
      <c r="L753">
        <v>3.1141344999299998E-2</v>
      </c>
      <c r="M753" t="s">
        <v>14</v>
      </c>
    </row>
    <row r="754" spans="1:13" x14ac:dyDescent="0.35">
      <c r="A754" t="s">
        <v>285</v>
      </c>
      <c r="B754" t="s">
        <v>270</v>
      </c>
      <c r="C754" t="s">
        <v>13</v>
      </c>
      <c r="D754">
        <v>-1</v>
      </c>
      <c r="E754">
        <v>-1</v>
      </c>
      <c r="F754">
        <v>-1</v>
      </c>
      <c r="G754">
        <v>0</v>
      </c>
      <c r="H754">
        <v>0</v>
      </c>
      <c r="I754">
        <v>0</v>
      </c>
      <c r="J754" t="s">
        <v>7</v>
      </c>
      <c r="K754" t="s">
        <v>260</v>
      </c>
      <c r="L754">
        <v>2.6968952046599999E-2</v>
      </c>
      <c r="M754" t="s">
        <v>14</v>
      </c>
    </row>
    <row r="755" spans="1:13" x14ac:dyDescent="0.35">
      <c r="A755" t="s">
        <v>752</v>
      </c>
      <c r="B755" t="s">
        <v>753</v>
      </c>
      <c r="C755" t="s">
        <v>13</v>
      </c>
      <c r="D755">
        <v>-1</v>
      </c>
      <c r="E755">
        <v>-1</v>
      </c>
      <c r="F755">
        <v>-1</v>
      </c>
      <c r="G755">
        <v>0</v>
      </c>
      <c r="H755">
        <v>0</v>
      </c>
      <c r="I755">
        <v>0</v>
      </c>
      <c r="J755" t="s">
        <v>122</v>
      </c>
      <c r="K755" t="s">
        <v>713</v>
      </c>
      <c r="L755">
        <v>2.7072500000699998E-2</v>
      </c>
      <c r="M755" t="s">
        <v>14</v>
      </c>
    </row>
    <row r="756" spans="1:13" x14ac:dyDescent="0.35">
      <c r="A756" t="s">
        <v>979</v>
      </c>
      <c r="B756" t="s">
        <v>980</v>
      </c>
      <c r="C756" t="s">
        <v>13</v>
      </c>
      <c r="D756">
        <v>1</v>
      </c>
      <c r="E756">
        <v>1</v>
      </c>
      <c r="F756">
        <v>1</v>
      </c>
      <c r="G756">
        <v>0</v>
      </c>
      <c r="H756">
        <v>0</v>
      </c>
      <c r="I756">
        <v>0</v>
      </c>
      <c r="J756" t="s">
        <v>7</v>
      </c>
      <c r="K756" t="s">
        <v>944</v>
      </c>
      <c r="L756">
        <v>4.8714933642400003E-3</v>
      </c>
      <c r="M756" t="s">
        <v>14</v>
      </c>
    </row>
    <row r="757" spans="1:13" x14ac:dyDescent="0.35">
      <c r="A757" t="s">
        <v>503</v>
      </c>
      <c r="B757" t="s">
        <v>504</v>
      </c>
      <c r="C757" t="s">
        <v>13</v>
      </c>
      <c r="D757">
        <v>-1</v>
      </c>
      <c r="E757">
        <v>-1</v>
      </c>
      <c r="F757">
        <v>-1</v>
      </c>
      <c r="G757">
        <v>0</v>
      </c>
      <c r="H757">
        <v>0</v>
      </c>
      <c r="I757">
        <v>0</v>
      </c>
      <c r="J757" t="s">
        <v>208</v>
      </c>
      <c r="K757" t="s">
        <v>461</v>
      </c>
      <c r="L757">
        <v>7.8974333980899994E-2</v>
      </c>
      <c r="M757" t="s">
        <v>14</v>
      </c>
    </row>
    <row r="758" spans="1:13" x14ac:dyDescent="0.35">
      <c r="A758" t="s">
        <v>850</v>
      </c>
      <c r="B758" t="s">
        <v>851</v>
      </c>
      <c r="C758" t="s">
        <v>13</v>
      </c>
      <c r="D758">
        <v>1</v>
      </c>
      <c r="E758">
        <v>1</v>
      </c>
      <c r="F758">
        <v>1</v>
      </c>
      <c r="G758">
        <v>0</v>
      </c>
      <c r="H758">
        <v>0</v>
      </c>
      <c r="I758">
        <v>0</v>
      </c>
      <c r="J758" t="s">
        <v>7</v>
      </c>
      <c r="K758" t="s">
        <v>831</v>
      </c>
      <c r="L758">
        <v>1.18486991626E-2</v>
      </c>
      <c r="M758" t="s">
        <v>14</v>
      </c>
    </row>
    <row r="759" spans="1:13" x14ac:dyDescent="0.35">
      <c r="A759" t="s">
        <v>93</v>
      </c>
      <c r="B759" t="s">
        <v>94</v>
      </c>
      <c r="C759" t="s">
        <v>13</v>
      </c>
      <c r="D759">
        <v>-1</v>
      </c>
      <c r="E759">
        <v>-1</v>
      </c>
      <c r="F759">
        <v>-1</v>
      </c>
      <c r="G759">
        <v>0</v>
      </c>
      <c r="H759">
        <v>0</v>
      </c>
      <c r="I759">
        <v>0</v>
      </c>
      <c r="J759" t="s">
        <v>7</v>
      </c>
      <c r="K759" t="s">
        <v>69</v>
      </c>
      <c r="L759">
        <v>0.13000948931299999</v>
      </c>
      <c r="M759" t="s">
        <v>14</v>
      </c>
    </row>
    <row r="760" spans="1:13" x14ac:dyDescent="0.35">
      <c r="A760" t="s">
        <v>512</v>
      </c>
      <c r="B760" t="s">
        <v>513</v>
      </c>
      <c r="C760" t="s">
        <v>13</v>
      </c>
      <c r="D760">
        <v>1</v>
      </c>
      <c r="E760">
        <v>1</v>
      </c>
      <c r="F760">
        <v>1</v>
      </c>
      <c r="G760">
        <v>0</v>
      </c>
      <c r="H760">
        <v>0</v>
      </c>
      <c r="I760">
        <v>0</v>
      </c>
      <c r="J760" t="s">
        <v>208</v>
      </c>
      <c r="K760" t="s">
        <v>507</v>
      </c>
      <c r="L760">
        <v>6.7293172999999998E-2</v>
      </c>
      <c r="M760" t="s">
        <v>14</v>
      </c>
    </row>
    <row r="761" spans="1:13" x14ac:dyDescent="0.35">
      <c r="A761" t="s">
        <v>1361</v>
      </c>
      <c r="B761" t="s">
        <v>1362</v>
      </c>
      <c r="C761" t="s">
        <v>13</v>
      </c>
      <c r="D761">
        <v>1</v>
      </c>
      <c r="E761">
        <v>1</v>
      </c>
      <c r="F761">
        <v>1</v>
      </c>
      <c r="G761">
        <v>0</v>
      </c>
      <c r="H761">
        <v>0</v>
      </c>
      <c r="I761">
        <v>0</v>
      </c>
      <c r="J761" t="s">
        <v>122</v>
      </c>
      <c r="K761" t="s">
        <v>1360</v>
      </c>
      <c r="L761">
        <v>0.123821960057</v>
      </c>
      <c r="M761" t="s">
        <v>14</v>
      </c>
    </row>
  </sheetData>
  <sortState xmlns:xlrd2="http://schemas.microsoft.com/office/spreadsheetml/2017/richdata2" ref="A2:N761">
    <sortCondition ref="A110:A76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vt:lpstr>
      <vt:lpstr>Summary by Strategy Area</vt:lpstr>
      <vt:lpstr>Summary by Ward</vt:lpstr>
      <vt:lpstr>Full data - citywide elements</vt:lpstr>
      <vt:lpstr>Full data - site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2025-05-12T13:33:02Z</dcterms:created>
  <dcterms:modified xsi:type="dcterms:W3CDTF">2025-05-12T13:36:13Z</dcterms:modified>
</cp:coreProperties>
</file>